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8835"/>
  </bookViews>
  <sheets>
    <sheet name="Sheet1" sheetId="1" r:id="rId1"/>
    <sheet name="Лист2" sheetId="3" r:id="rId2"/>
    <sheet name="Лист1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2" i="1" l="1"/>
  <c r="G131" i="1"/>
  <c r="A63" i="2"/>
  <c r="C59" i="2"/>
  <c r="C60" i="2"/>
  <c r="C61" i="2"/>
  <c r="C62" i="2"/>
  <c r="C58" i="2"/>
  <c r="B59" i="2"/>
  <c r="B60" i="2"/>
  <c r="B61" i="2"/>
  <c r="B62" i="2"/>
  <c r="B58" i="2"/>
  <c r="G130" i="1"/>
  <c r="G129" i="1"/>
  <c r="G188" i="1"/>
  <c r="G189" i="1" s="1"/>
  <c r="G183" i="1"/>
  <c r="G182" i="1"/>
  <c r="G170" i="1"/>
  <c r="G85" i="1"/>
  <c r="G141" i="1" l="1"/>
  <c r="G142" i="1"/>
  <c r="G140" i="1"/>
  <c r="G166" i="1" l="1"/>
  <c r="G167" i="1"/>
  <c r="G209" i="1"/>
  <c r="G71" i="1" l="1"/>
  <c r="G73" i="1"/>
  <c r="G205" i="1"/>
  <c r="G204" i="1"/>
  <c r="G203" i="1"/>
  <c r="G202" i="1"/>
  <c r="G201" i="1"/>
  <c r="G199" i="1"/>
  <c r="G200" i="1" s="1"/>
  <c r="G197" i="1"/>
  <c r="G196" i="1"/>
  <c r="G195" i="1"/>
  <c r="G194" i="1"/>
  <c r="G193" i="1"/>
  <c r="G192" i="1"/>
  <c r="G207" i="1"/>
  <c r="G208" i="1"/>
  <c r="G210" i="1"/>
  <c r="G190" i="1"/>
  <c r="G191" i="1" s="1"/>
  <c r="G180" i="1"/>
  <c r="G179" i="1"/>
  <c r="G178" i="1"/>
  <c r="G177" i="1"/>
  <c r="G175" i="1"/>
  <c r="G174" i="1"/>
  <c r="G173" i="1"/>
  <c r="G169" i="1"/>
  <c r="G198" i="1" l="1"/>
  <c r="G206" i="1"/>
  <c r="G211" i="1"/>
  <c r="G122" i="1" l="1"/>
  <c r="G121" i="1"/>
  <c r="G120" i="1"/>
  <c r="G156" i="1"/>
  <c r="G119" i="1"/>
  <c r="G154" i="1"/>
  <c r="G83" i="1"/>
  <c r="G136" i="1"/>
  <c r="G127" i="1"/>
  <c r="G118" i="1"/>
  <c r="G117" i="1"/>
  <c r="G116" i="1"/>
  <c r="G115" i="1"/>
  <c r="G111" i="1"/>
  <c r="G109" i="1"/>
  <c r="G102" i="1"/>
  <c r="G101" i="1"/>
  <c r="G99" i="1"/>
  <c r="G94" i="1"/>
  <c r="G123" i="1" l="1"/>
  <c r="G89" i="1"/>
  <c r="G79" i="1"/>
  <c r="G25" i="1" l="1"/>
  <c r="G27" i="1"/>
  <c r="G28" i="1" s="1"/>
  <c r="G24" i="1"/>
  <c r="G17" i="1"/>
  <c r="G78" i="1"/>
  <c r="G77" i="1"/>
  <c r="G76" i="1"/>
  <c r="G75" i="1"/>
  <c r="G74" i="1"/>
  <c r="G72" i="1"/>
  <c r="G70" i="1"/>
  <c r="G69" i="1"/>
  <c r="G68" i="1" l="1"/>
  <c r="G19" i="1" l="1"/>
  <c r="G113" i="1" l="1"/>
  <c r="G112" i="1"/>
  <c r="G110" i="1"/>
  <c r="G108" i="1"/>
  <c r="G107" i="1"/>
  <c r="G106" i="1"/>
  <c r="G105" i="1"/>
  <c r="G104" i="1"/>
  <c r="G103" i="1"/>
  <c r="G100" i="1"/>
  <c r="G98" i="1"/>
  <c r="G97" i="1"/>
  <c r="G96" i="1"/>
  <c r="G95" i="1"/>
  <c r="G93" i="1"/>
  <c r="G92" i="1"/>
  <c r="G91" i="1"/>
  <c r="G90" i="1"/>
  <c r="G265" i="1"/>
  <c r="G266" i="1" s="1"/>
  <c r="G263" i="1"/>
  <c r="G264" i="1" s="1"/>
  <c r="G261" i="1"/>
  <c r="G262" i="1" s="1"/>
  <c r="G259" i="1"/>
  <c r="G260" i="1" s="1"/>
  <c r="G257" i="1"/>
  <c r="G255" i="1"/>
  <c r="G256" i="1" s="1"/>
  <c r="G253" i="1"/>
  <c r="G254" i="1" s="1"/>
  <c r="G251" i="1"/>
  <c r="G252" i="1" s="1"/>
  <c r="G249" i="1"/>
  <c r="G250" i="1" s="1"/>
  <c r="G247" i="1"/>
  <c r="G248" i="1" s="1"/>
  <c r="G245" i="1"/>
  <c r="G246" i="1" s="1"/>
  <c r="G243" i="1"/>
  <c r="G244" i="1" s="1"/>
  <c r="G240" i="1"/>
  <c r="G241" i="1" s="1"/>
  <c r="G238" i="1"/>
  <c r="G239" i="1" s="1"/>
  <c r="G236" i="1"/>
  <c r="G237" i="1" s="1"/>
  <c r="G234" i="1"/>
  <c r="G235" i="1" s="1"/>
  <c r="G233" i="1"/>
  <c r="G230" i="1"/>
  <c r="G231" i="1" s="1"/>
  <c r="G229" i="1"/>
  <c r="G225" i="1"/>
  <c r="G224" i="1"/>
  <c r="G223" i="1"/>
  <c r="G222" i="1"/>
  <c r="G220" i="1"/>
  <c r="G221" i="1" s="1"/>
  <c r="G215" i="1"/>
  <c r="G214" i="1"/>
  <c r="G186" i="1"/>
  <c r="G185" i="1"/>
  <c r="G184" i="1"/>
  <c r="G176" i="1"/>
  <c r="G172" i="1"/>
  <c r="G168" i="1"/>
  <c r="G171" i="1" s="1"/>
  <c r="G164" i="1"/>
  <c r="G165" i="1" s="1"/>
  <c r="G162" i="1"/>
  <c r="G160" i="1"/>
  <c r="G155" i="1"/>
  <c r="G153" i="1"/>
  <c r="G152" i="1"/>
  <c r="G151" i="1"/>
  <c r="G150" i="1"/>
  <c r="G149" i="1"/>
  <c r="G148" i="1"/>
  <c r="G147" i="1"/>
  <c r="G146" i="1"/>
  <c r="G145" i="1"/>
  <c r="G144" i="1"/>
  <c r="G139" i="1"/>
  <c r="G143" i="1" s="1"/>
  <c r="G137" i="1"/>
  <c r="G135" i="1"/>
  <c r="G133" i="1"/>
  <c r="G126" i="1"/>
  <c r="G128" i="1" s="1"/>
  <c r="G84" i="1"/>
  <c r="G82" i="1"/>
  <c r="G81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3" i="1"/>
  <c r="G22" i="1"/>
  <c r="G21" i="1"/>
  <c r="G20" i="1"/>
  <c r="G18" i="1"/>
  <c r="G16" i="1"/>
  <c r="G15" i="1"/>
  <c r="G14" i="1"/>
  <c r="G13" i="1"/>
  <c r="G12" i="1"/>
  <c r="G11" i="1"/>
  <c r="G86" i="1" l="1"/>
  <c r="G157" i="1"/>
  <c r="G114" i="1"/>
  <c r="G124" i="1" s="1"/>
  <c r="G80" i="1"/>
  <c r="G26" i="1"/>
  <c r="G138" i="1"/>
  <c r="G163" i="1"/>
  <c r="G181" i="1"/>
  <c r="G216" i="1"/>
  <c r="G217" i="1" s="1"/>
  <c r="G134" i="1"/>
  <c r="G258" i="1"/>
  <c r="G187" i="1"/>
  <c r="G161" i="1"/>
  <c r="G226" i="1"/>
  <c r="G87" i="1" l="1"/>
  <c r="G158" i="1"/>
  <c r="G267" i="1"/>
  <c r="G218" i="1" l="1"/>
  <c r="G268" i="1" s="1"/>
</calcChain>
</file>

<file path=xl/sharedStrings.xml><?xml version="1.0" encoding="utf-8"?>
<sst xmlns="http://schemas.openxmlformats.org/spreadsheetml/2006/main" count="857" uniqueCount="407">
  <si>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</si>
  <si>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</si>
  <si>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</si>
  <si>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</si>
  <si>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</si>
  <si>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</si>
  <si>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</si>
  <si>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33141110</t>
  </si>
  <si>
    <t xml:space="preserve">µÇÝï 7*14 ոչ մանրէազերծ </t>
  </si>
  <si>
    <t>33141111</t>
  </si>
  <si>
    <t>ÏåãáõÝ ëå»Õ³ÝÇÝ»ñ 3*500 /կտորից/</t>
  </si>
  <si>
    <t>33141115</t>
  </si>
  <si>
    <t>µÅßÏ³Ï³Ý µ³Ùµ³Ï 100·ñ (Amethyst կամ համարժեք)</t>
  </si>
  <si>
    <t>33141142</t>
  </si>
  <si>
    <r>
      <t>Ý»ñ³ñÏÇãÝ»ñ 3 մլ ORANGE LL 23G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</si>
  <si>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Ý»ñ³ñÏÇã 5ÙÉ</t>
  </si>
  <si>
    <t>ներակիչ 20մլ</t>
  </si>
  <si>
    <t>33141159</t>
  </si>
  <si>
    <t>Ó»éÝáóÝ»ñ µÅßÏ³Ý áã ëï»ñÇÉ M &lt;&lt;Gloves Vinyl&gt;&gt; կամ համարժեք</t>
  </si>
  <si>
    <t>33161220</t>
  </si>
  <si>
    <t>ßå³ï»É ÷³Ûï» /ëï»ñÇÉ/</t>
  </si>
  <si>
    <t>33191510</t>
  </si>
  <si>
    <t>÷áËÝ»ñ³ñÏÙ³Ý Ñ³Ù³Ï³ñ· /ֆիլտրով/</t>
  </si>
  <si>
    <t>33141211</t>
  </si>
  <si>
    <t>Շաքարաչափի ժապավեն &lt;&lt;Կոնտուր Պլյուս&gt;&gt; ë³ñùÇ Ñ³Ù³ñ</t>
  </si>
  <si>
    <t>33141144</t>
  </si>
  <si>
    <t>շաքարչափի ասեղներ  &lt;&lt;Կոնտուր Պլյուս&gt;&gt; ë³ñùÇ Ñ³Ù³ñ</t>
  </si>
  <si>
    <t>ÀÝ¹³Ù»ÝÁ</t>
  </si>
  <si>
    <t>1. ²åñ³ÝùÝ»ñ</t>
  </si>
  <si>
    <t>33611280</t>
  </si>
  <si>
    <t>·ÉÇÏÉ³½Ç¹ 60Ù·</t>
  </si>
  <si>
    <t>33611350</t>
  </si>
  <si>
    <t>³ëÏáñµÇÝ³ÃÃáõ 50Ù·/ÙÉ 2ÙÉ</t>
  </si>
  <si>
    <t>33611370</t>
  </si>
  <si>
    <t>ÃÇ³ÙÇÝ քլորիդ 50Ù·/ÙÉ 1ÙÉ</t>
  </si>
  <si>
    <t>33611440</t>
  </si>
  <si>
    <t>թիամին (թիամինի նիտրատ), ռիբոֆլավին, պիրիդօքսին (պիրիդօքսինի հիդրոքլորիդ), նիկոտինամիդ դեղահատեր թաղանթապատ 5մգ+1մգ+4մգ+50մգ /Վիտամին Բ կոմպլեքս/</t>
  </si>
  <si>
    <t>33631250</t>
  </si>
  <si>
    <t>¿Ã³ÝáÉ 700Ù·/ÙÉ 250ÙÉ</t>
  </si>
  <si>
    <t>33631260</t>
  </si>
  <si>
    <t>Ûá¹ 50Ù·/ÙÉ 30ÙÉ</t>
  </si>
  <si>
    <t>33651111</t>
  </si>
  <si>
    <t>³ÙûùëÇóÇÉÇÝ 500Ù·</t>
  </si>
  <si>
    <t>33661128</t>
  </si>
  <si>
    <t>Ï³ñµ³Ù³½»åÇÝ 200Ù·</t>
  </si>
  <si>
    <t>33661134</t>
  </si>
  <si>
    <t>ïñÇÑ»ùëÇý»ÝÇ¹ÇÉ 2Ù· /ցիկլոդոլ/</t>
  </si>
  <si>
    <t>33661136</t>
  </si>
  <si>
    <t>¹Ç³½»å³Ù 10Ù·/2ÙÉ 2ÙÉ /ապաուրին ամպ./</t>
  </si>
  <si>
    <t>¹Ç³½»å³Ù 10Ù· /հաբ/</t>
  </si>
  <si>
    <t>33661137</t>
  </si>
  <si>
    <t>Éáñ³½»å³Ù 2Ù·</t>
  </si>
  <si>
    <t>33661139</t>
  </si>
  <si>
    <t>Ñ³Éáå»ñÇ¹áÉ 5Ù·/ÙÉ 1ÙÉ /սրվակ/</t>
  </si>
  <si>
    <t>Ñ³Éáå»ñÇ¹áÉ 5Ùգ/դեղահաբ/</t>
  </si>
  <si>
    <t>33661141</t>
  </si>
  <si>
    <t>ýÉáõý»Ý³½ÇÝ 25 Ù·</t>
  </si>
  <si>
    <t>33661125</t>
  </si>
  <si>
    <t>Ù»ï³ÙÇ½áÉ (Ù»ï³ÙÇ½áÉ Ý³ïñÇáõÙ), åÇïáý»ÝáÝ (åÇïáý»ÝáÝÇ ÑÇ¹ñáùÉáñÇ¹), ý»ÝåÇí»ñÇÝÇáõÙÇ µñáÙÇ¹ 5մլ /ëñí³Ï/</t>
  </si>
  <si>
    <t>33661127</t>
  </si>
  <si>
    <t xml:space="preserve">Ù»ï³ÙÇ½áÉ (Ù»ï³ÙÇ½áÉÇ Ý³ïñÇáõÙ) 50% 2մլ </t>
  </si>
  <si>
    <t>33621710</t>
  </si>
  <si>
    <t>³ï»ÝáÉáÉ 50մգ /Թելորմին/</t>
  </si>
  <si>
    <t>33671114</t>
  </si>
  <si>
    <t>³ÙÇÝáýÇÉÇÝ  (էուֆիլին) 2,4%-5մլ</t>
  </si>
  <si>
    <t>33621760</t>
  </si>
  <si>
    <t>¿Ý³É³åñÇÉ 10մգ</t>
  </si>
  <si>
    <t>33671130</t>
  </si>
  <si>
    <t>¹Çý»ÝÑÇ¹ñ³ÙÇÝ 10Ù·/ÙÉ 1ÙÉ</t>
  </si>
  <si>
    <t>¹Çý»ÝÑÇ¹ñ³ÙÇÝ 50Ù·</t>
  </si>
  <si>
    <t>33691136</t>
  </si>
  <si>
    <t>Ý³ïñÇáõÙÇ ùÉáñÇդ 0.9% - 500մլ</t>
  </si>
  <si>
    <t>33691138</t>
  </si>
  <si>
    <t>դեքստրոզ 5% - 500մլ /·ÉÛáõÏáզա/</t>
  </si>
  <si>
    <t>33691176</t>
  </si>
  <si>
    <t>սուլպիրիդ լուծույթ մ/մ ներարկման 100մգ/2մլ</t>
  </si>
  <si>
    <t>սուլպիրիդ դեղահատեր բաժանելի 200մգ</t>
  </si>
  <si>
    <t>33691195</t>
  </si>
  <si>
    <t>ÏÉá½³åÇÝ 100Ù·</t>
  </si>
  <si>
    <t>33691196</t>
  </si>
  <si>
    <t>éÇëå»ñÇ¹áÝ 4Ù·</t>
  </si>
  <si>
    <t>33691197</t>
  </si>
  <si>
    <t>É¨áÙ»åñáÙ³½ÇÝ տիզերցին 25Ù·/ÙÉ 1ÙÉ</t>
  </si>
  <si>
    <t>É¨áÙ»åñáÙ³½ÇÝ 25Ù·/հաբ/</t>
  </si>
  <si>
    <t>µÇë³Ïá¹ÇÉ 5մգ</t>
  </si>
  <si>
    <t>33661122</t>
  </si>
  <si>
    <t>å³ñ³ó»ï³ÙáÉ 500մգ</t>
  </si>
  <si>
    <t>33691220</t>
  </si>
  <si>
    <t>ÇÝá½ÇÝ 200մգ</t>
  </si>
  <si>
    <t>33621290</t>
  </si>
  <si>
    <t>էպինեֆրին (ադրենալին) լուծույթ ներարկման 1,82մգ/մլ ամպուլներ 1մլ</t>
  </si>
  <si>
    <t xml:space="preserve">Ù»ï³ÙÇ½áÉ (Ù»ï³ÙÇ½áÉ Ý³ïñÇáõÙ), åÇïáý»ÝáÝ (åÇïáý»ÝáÝÇ ÑÇ¹ñáùÉáñÇ¹), ý»ÝåÇí»ñÇÝÇáõÙÇ µñáÙÇ¹ հաբ                                                                                                           </t>
  </si>
  <si>
    <t>33621540</t>
  </si>
  <si>
    <t>å³å³í»ñÇÝ (å³å³í»ñÇÝÇ ÑÇ¹ñáùÉáñÇ¹)  2%-2մլ</t>
  </si>
  <si>
    <t>33691186</t>
  </si>
  <si>
    <t>33631230</t>
  </si>
  <si>
    <t>åáíÇ¹áÝ Ûá¹ /բետադին 30 մլ/</t>
  </si>
  <si>
    <t>33691128</t>
  </si>
  <si>
    <t xml:space="preserve">պերմեթրին 60մլ </t>
  </si>
  <si>
    <t>33661142</t>
  </si>
  <si>
    <t>³ÙÇïñÇåïÇÉÇÝ 25մգ</t>
  </si>
  <si>
    <t>33751100</t>
  </si>
  <si>
    <t>33771200</t>
  </si>
  <si>
    <t>ÑÇ·Ç»ÝÇÏ ÙÇç³¹ÇÝ»ñ /Ï³Ý³óÇ/ Ã¨ÇÏÝ»ñáí µ³Ùµ³ÏÛ³</t>
  </si>
  <si>
    <t>33761000</t>
  </si>
  <si>
    <t>½áõ·³ñ³ÝÇ ÃáõÕÃ, éáõÉáÝáí (ëáíáñ³Ï³Ý)</t>
  </si>
  <si>
    <t>33631282</t>
  </si>
  <si>
    <t>ÀÝ¹³Ù»ÝÁ 1.1</t>
  </si>
  <si>
    <t>1.2 ¶ñ»Ý³Ï³Ý åÇïáõÛùÝ»ñ ¨ ·ñ³ë»ÝÛ³Ï³ÛÇÝ ÝÛáõÃ»ñ</t>
  </si>
  <si>
    <t>30192100</t>
  </si>
  <si>
    <t xml:space="preserve">é»ïÇÝ, Ñ³ë³ñ³Ï </t>
  </si>
  <si>
    <t>30192111</t>
  </si>
  <si>
    <t>Ã³Ý³ùÇ µ³ñÓÇÏÝ»ñ</t>
  </si>
  <si>
    <t>30192114</t>
  </si>
  <si>
    <t>Ã³Ý³ù, ÏÝÇùÇ µ³ñÓÇÏÇ Ñ³Ù³ñ</t>
  </si>
  <si>
    <t>30192121</t>
  </si>
  <si>
    <t xml:space="preserve">·ñÇã ·Ý¹ÇÏ³íáñ </t>
  </si>
  <si>
    <t>30192130</t>
  </si>
  <si>
    <t>Ù³ïÇïÝ»ñ</t>
  </si>
  <si>
    <t>30192160</t>
  </si>
  <si>
    <t>ßïñÇËÝ»ñ</t>
  </si>
  <si>
    <t>30192220</t>
  </si>
  <si>
    <t>30192210</t>
  </si>
  <si>
    <t>30192710</t>
  </si>
  <si>
    <t>ëáëÝÓ³Ù³ïÇï, ·ñ³ë»ÝÛ³Ï³ÛÇÝ</t>
  </si>
  <si>
    <t>30197210</t>
  </si>
  <si>
    <t>ÃÕÃ³å³Ý³ÏÝ»ñ, áñï»Õ ÃÕÃ»ñÁ ÙÇ³óíáõÙ »Ý ûÕ³ÏÝ»ñáí (÷áùñ) /регистр/</t>
  </si>
  <si>
    <t>ÃÕÃ³å³Ý³ÏÝ»ñ, áñï»Õ ÃÕÃ»ñÁ ÙÇ³óíáõÙ »Ý ûÕ³ÏÝ»ñáí (Ù»Í) /регистр/</t>
  </si>
  <si>
    <t>30197231</t>
  </si>
  <si>
    <t>ÃÕÃ³å³Ý³Ï, åáÉÇÙ»ñ³ÛÇÝ Ã³Õ³ÝÃ, ý³ÛÉ</t>
  </si>
  <si>
    <t>30197235</t>
  </si>
  <si>
    <t>ÃÕÃ³å³Ý³Ï` ³Ùñ³Ïáí /Íñ³ñ/</t>
  </si>
  <si>
    <t>30197232</t>
  </si>
  <si>
    <t>ÃÕÃ³å³Ý³Ï, ³ñ³·³Ï³ñ</t>
  </si>
  <si>
    <r>
      <t xml:space="preserve">ÃÕÃ³å³Ý³Ï </t>
    </r>
    <r>
      <rPr>
        <sz val="10"/>
        <rFont val="GHEA Grapalat"/>
        <family val="3"/>
      </rPr>
      <t>կապերով</t>
    </r>
  </si>
  <si>
    <t>30197631</t>
  </si>
  <si>
    <t>ÃáõÕÃ, A4 ýáñÙ³ïÇ /21x29.7/ 80·. A ¹³ëÇ</t>
  </si>
  <si>
    <t>30199230</t>
  </si>
  <si>
    <t>Íñ³ñÝ»ñ /ÃÕÃÇó/ ÙÇçÇÝ ã³÷Ç</t>
  </si>
  <si>
    <t>30199420</t>
  </si>
  <si>
    <t>ÃáõÕÃ, ÝßáõÙÝ»ñÇ Ñ³Ù³ñ, ëáëÝÓí³Íùáí</t>
  </si>
  <si>
    <t>ù³ÝáÝ, åÉ³ëïÇÏ</t>
  </si>
  <si>
    <t>39224340</t>
  </si>
  <si>
    <t>³Õµ³ñÏÕ»ñ</t>
  </si>
  <si>
    <t>½áõ·³ñ³ÝÇ Ëá½³Ý³ÏÝ»ñ</t>
  </si>
  <si>
    <t>ÀÝ¹³Ù»ÝÁ 1.2</t>
  </si>
  <si>
    <t>1.3 Համակարգչային և պատճենահանման սարքավորումներ և օժանդակ նյութեր</t>
  </si>
  <si>
    <t>30234620</t>
  </si>
  <si>
    <t>ýÉ»ß ÑÇßáÕáõÃÛáõÝ</t>
  </si>
  <si>
    <t>Ընդամենը</t>
  </si>
  <si>
    <t>18141100</t>
  </si>
  <si>
    <r>
      <rPr>
        <sz val="10"/>
        <rFont val="GHEA Grapalat"/>
        <family val="3"/>
      </rPr>
      <t>ռետինե</t>
    </r>
    <r>
      <rPr>
        <sz val="10"/>
        <rFont val="Arial Armenian"/>
        <family val="2"/>
      </rPr>
      <t xml:space="preserve"> Ó»éÝáóÝ»ñ</t>
    </r>
  </si>
  <si>
    <t>19641000</t>
  </si>
  <si>
    <t>39522330</t>
  </si>
  <si>
    <t xml:space="preserve"> ë»Õ³Ý Ù³ùñáÕ ÏïáñÝ»ñ</t>
  </si>
  <si>
    <t>39831240</t>
  </si>
  <si>
    <t>³Ëï³Ñ³ÝáÕ ÷áßÇ</t>
  </si>
  <si>
    <t>39831241</t>
  </si>
  <si>
    <t>û×³é Ó»éùÇ</t>
  </si>
  <si>
    <t>39831242</t>
  </si>
  <si>
    <t>Éí³óùÇ ÷áßÇ Ó»éùáí Éí³Ý³Éáõ Ñ³Ù³ñ</t>
  </si>
  <si>
    <t>39831244</t>
  </si>
  <si>
    <t>û×³é, ïÝï»ë³Ï³Ý</t>
  </si>
  <si>
    <t>39831245</t>
  </si>
  <si>
    <t>39831246</t>
  </si>
  <si>
    <t>ëå³ëùÇ Éí³óÙ³Ý Ñ»ÕáõÏ</t>
  </si>
  <si>
    <t>39831247</t>
  </si>
  <si>
    <t xml:space="preserve">³Ëï³Ñ³ÝáÕ Ñ»ÕáõÏ` ë³ÝÑ³Ý·áõÛóÇ Ñ³Ù³ñ (Ëï³ÝÛáõÃª Å³í»É) </t>
  </si>
  <si>
    <t>39831272</t>
  </si>
  <si>
    <t>ëåáõÝ·, ³Ù³Ý Éí³Ý³Éáõ</t>
  </si>
  <si>
    <t>39835000</t>
  </si>
  <si>
    <r>
      <t xml:space="preserve">Ñ³ï³Ï Ù³ùñ»Éáõ ÓáÕ, </t>
    </r>
    <r>
      <rPr>
        <sz val="10"/>
        <rFont val="GHEA Grapalat"/>
        <family val="3"/>
      </rPr>
      <t>խոզանակով</t>
    </r>
  </si>
  <si>
    <t>39836000</t>
  </si>
  <si>
    <t>³í»É</t>
  </si>
  <si>
    <t>39831283</t>
  </si>
  <si>
    <t>Ñ³ï³ÏÇ Éí³óÙ³Ý É³Ã</t>
  </si>
  <si>
    <t>ÀÝ¹³Ù»ÝÁ 1.3</t>
  </si>
  <si>
    <t>24911400</t>
  </si>
  <si>
    <t>31211400</t>
  </si>
  <si>
    <t>³Ýç³ïÇã-½³ïÇã</t>
  </si>
  <si>
    <t>31321110</t>
  </si>
  <si>
    <t>ó³Íñ ¨ ÙÇçÇÝ É³ñÙ³Ý Ù³ÉáõËÝ»ñ</t>
  </si>
  <si>
    <t>31531200</t>
  </si>
  <si>
    <t>¿É»Ïïñ³Ï³Ý É³Ùå</t>
  </si>
  <si>
    <t>31683100</t>
  </si>
  <si>
    <t>42131420</t>
  </si>
  <si>
    <t>ë³ÝÇï³ñ³Ï³Ý ï»ËÝÇÏ³ÛáõÙ ÏÇñ³éíáÕ ÷³Ï³ÝÝ»ñ</t>
  </si>
  <si>
    <t>42131480</t>
  </si>
  <si>
    <t xml:space="preserve">÷³Ï³ÝÝ»ñÇ Ù³ë»ñ ÙÇçáõÏ </t>
  </si>
  <si>
    <t>÷³Ï³ÝÝ»ñÇ Ù³ë»ñ /Íáñ³ÏÇ ÙÇçáõÏ/</t>
  </si>
  <si>
    <t>42671180</t>
  </si>
  <si>
    <t>çñÇ Íáñ³Ï, 1 ÷³Ï³Ýáí</t>
  </si>
  <si>
    <t>çñÇ Íáñ³Ï, 2 ÷³Ï³Ýáí</t>
  </si>
  <si>
    <t xml:space="preserve">ÀÝ¹³Ù»ÝÁ </t>
  </si>
  <si>
    <t>44531130</t>
  </si>
  <si>
    <t>44521170</t>
  </si>
  <si>
    <t>ÏáÕå»ùÝ»ñ</t>
  </si>
  <si>
    <t>44511500</t>
  </si>
  <si>
    <t>åïáõï³Ï³·³Ù</t>
  </si>
  <si>
    <t>ÀÝ¹³Ù»ÝÁ 1.4</t>
  </si>
  <si>
    <t>09132200</t>
  </si>
  <si>
    <t>µ»Ý½ÇÝ, é»·áõÉÛ³ñ</t>
  </si>
  <si>
    <t>09132100</t>
  </si>
  <si>
    <t>µ»Ý½ÇÝ, åñ»ÙÇáõÙ</t>
  </si>
  <si>
    <t>ÀÝ¹³Ù»ÝÁ 1.5</t>
  </si>
  <si>
    <t>ÀÝ¹³Ù»ÝÁ ²åñ³ÝùÝ»ñ</t>
  </si>
  <si>
    <t>4</t>
  </si>
  <si>
    <t>2. Ì³é³ÛáõÃÛáõÝÝ»ñ</t>
  </si>
  <si>
    <t>50112000</t>
  </si>
  <si>
    <t>³íïáÙ»ù»Ý³Ý»ñÇ í»ñ³Ýáñá·Ù³Ý ¨ å³Ñå³ÝÙ³Ý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</si>
  <si>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</si>
  <si>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</si>
  <si>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</si>
  <si>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</si>
  <si>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50318000</t>
  </si>
  <si>
    <t>ÑëÏÇã-¹ñ³Ù³ñÏÕ³ÛÇÝ Ù»ù»Ý³Ý»ñÇ ï»ËÝÇÏ³Ï³Ý ëå³ë³ñÏáõÙ</t>
  </si>
  <si>
    <t>50311170</t>
  </si>
  <si>
    <t>ÝáõÛÝ³Ï³Ý³óÙ³Ý ù³ñïÇ ÁÝÃ»ñóÙ³Ý Íñ³·ñÇ ëå³ë³ñÏÙ³Ý Í³é³ÛáõÃÛáõÝÝ»ñ</t>
  </si>
  <si>
    <t>50531150</t>
  </si>
  <si>
    <t>·³½³ÛÇÝ ë³ñù»ñÇ å³Ñå³ÝÙ³Ý Í³é³ÛáõÃÛáõÝÝ»ñ</t>
  </si>
  <si>
    <t>50531120</t>
  </si>
  <si>
    <t>Ï³Ãë³Û³ï³Ý ï»ËÝÇÏ³Ï³Ý ³Ýíï³Ý·áõÃÛ³Ý ÷áñÓ³ùÝÝáõÃÛ³Ý Í³é³ÛáõÃÛáõÝ</t>
  </si>
  <si>
    <t>55321100</t>
  </si>
  <si>
    <t>ëÝÝ¹Ç å³ïñ³ëïÙ³Ý և մատակարարման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</si>
  <si>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</si>
  <si>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</si>
  <si>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</si>
  <si>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</si>
  <si>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</si>
  <si>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</si>
  <si>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</si>
  <si>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</si>
  <si>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72211174</t>
  </si>
  <si>
    <t>հաշվապահական ծրագրի սպասարկում</t>
  </si>
  <si>
    <t>72411100</t>
  </si>
  <si>
    <t>ÇÝï»ñÝ»ï Ï³åÇ Í³é³ÛáõÃÛ³Ý Ó»éµ»ñáõÙ</t>
  </si>
  <si>
    <t>72411700</t>
  </si>
  <si>
    <t xml:space="preserve"> ¹áÙ»Ý³ÛÇÝ ³Ýí³ÝáõÙÝ»ñ ¨ ÑáëÃÇÝ·</t>
  </si>
  <si>
    <t>72511700</t>
  </si>
  <si>
    <t>Ñ³Ù³Ï³ñ·Ç ëå³ë³ñÏÙ³Ý Í³é³ÛáõÃÛáõÝÝ»ñ</t>
  </si>
  <si>
    <t>75241200</t>
  </si>
  <si>
    <t xml:space="preserve"> áëïÇÏ³ÝáõÃÛ³Ý Í³é³ÛáõÃÛáõÝÝ»ñ</t>
  </si>
  <si>
    <t>76131100</t>
  </si>
  <si>
    <t>·³½³ëå³éÙ³Ý Ñ³Ù³Ï³ñ·Ç ï»ËÝÇÏ³Ï³Ý ëå³ë³ñÏÙ³Ý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</si>
  <si>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</si>
  <si>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</si>
  <si>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</si>
  <si>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</si>
  <si>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79211150</t>
  </si>
  <si>
    <t>³áõ¹Çïáñ³Ï³Ý Í³é³ÛáõÃÛáõÝÝ»ñ</t>
  </si>
  <si>
    <t>79821180</t>
  </si>
  <si>
    <t>ïå³·ñ³Ï³Ý ¨ µ³ßËÙ³Ý Í³é³ÛáõÃÛáõÝÝ»ñ</t>
  </si>
  <si>
    <t>85141240</t>
  </si>
  <si>
    <t>µÅßÏ³Ï³Ý É³µáñ³ïáñÇ³Ý»ñÇ ÏáÕÙÇó Ù³ïáõóíáÕ Í³é³ÛáõÃÛáõÝÝ»ñ</t>
  </si>
  <si>
    <t>90521280</t>
  </si>
  <si>
    <t>ÑÇí³Ý¹³Ýáó³ÛÇÝ Ã³÷áÝÝ»ñÇ Ñ³í³ùáõÙ, ÷áË³¹ñáõÙ ¨ áãÝã³óáõÙ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</si>
  <si>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</si>
  <si>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</si>
  <si>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</si>
  <si>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</si>
  <si>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ÀÝ¹³Ù»ÝÁ Ì³é³ÛáõÃÛáõÝÝ»ñ</t>
  </si>
  <si>
    <t xml:space="preserve">ԸՆԴՀԱՆՈՒՐ </t>
  </si>
  <si>
    <t>îÝûñ»Ý                                                       ². Ð³ÏáµÛ³Ý</t>
  </si>
  <si>
    <t xml:space="preserve"> «Ավան» Հոգեկան առողջության կենտրոն ՓԲԸ-ի 2020 թվականի գնումների պլան</t>
  </si>
  <si>
    <t>Չափման միավոր</t>
  </si>
  <si>
    <t>միավորի նախահաշվային գինը*</t>
  </si>
  <si>
    <t>հատ</t>
  </si>
  <si>
    <t>ÉÇïñ</t>
  </si>
  <si>
    <t>կգ</t>
  </si>
  <si>
    <t>Ñ³ï</t>
  </si>
  <si>
    <t>½áõÛ·</t>
  </si>
  <si>
    <t>Ù»ïñ</t>
  </si>
  <si>
    <t>լիտր</t>
  </si>
  <si>
    <t>դրամ</t>
  </si>
  <si>
    <t>Ó»éÝáóÝ»ñ µÅßÏ³Ý áã ëï»ñÇÉ L &lt;&lt;Gloves Vinyl&gt;&gt; կամ համարժեք</t>
  </si>
  <si>
    <r>
      <t xml:space="preserve">Ù»Ï³Ý·³ÙÛ³ û·ï³·áñÍÙ³Ý ï³Ï¹Çñ Ù»Í³Ñ³ë³ÏÇ </t>
    </r>
    <r>
      <rPr>
        <sz val="10"/>
        <rFont val="GHEA Grapalat"/>
        <family val="3"/>
      </rPr>
      <t>լարջ 100x150սմ</t>
    </r>
  </si>
  <si>
    <t>33691194</t>
  </si>
  <si>
    <t>ïñÇýÉáõáå»ñ³½ÇÝ 5Ù· (ïñÇýÉáõáå»ñ³½ÇÝÇ ÑÇ¹ñáùÉáñÇ¹)</t>
  </si>
  <si>
    <t>33661131</t>
  </si>
  <si>
    <t>ý»Ýáµ³ñµÇï³É 100 մգ</t>
  </si>
  <si>
    <t>33661161</t>
  </si>
  <si>
    <t>օլանզապին դեղահատեր թաղանթապատ 5մգ</t>
  </si>
  <si>
    <t>օլանզապին դեղահատեր թաղանթապատ 10մգ</t>
  </si>
  <si>
    <t>33691224</t>
  </si>
  <si>
    <t>33611390</t>
  </si>
  <si>
    <t>åÇñÇ¹ûùëÇÝ 5% 1ÙÉ</t>
  </si>
  <si>
    <t>պիրացետամ 20% 5մլ</t>
  </si>
  <si>
    <t>33621360</t>
  </si>
  <si>
    <t>·ÉÇó»ñÇÉ »éÝÇïñ³ï (ÝÇïñá·ÉÇó»ñÇÝ) 0.5մգ</t>
  </si>
  <si>
    <t>33621190</t>
  </si>
  <si>
    <t xml:space="preserve">Ù»Ý³¹ÇáÝ (Ù»Ý³¹ÇáÝÇ Ý³ïñÇáõÙ³Ï³Ý µÇëáõÉýÇï) íÇÏ³ëáÉ Ñ³µ 15 Ù·                                                                                                           </t>
  </si>
  <si>
    <t>33691225</t>
  </si>
  <si>
    <t>µ»Ý½áµ³ñµÇï³É 100 Ù·</t>
  </si>
  <si>
    <t xml:space="preserve">Ù»É¹áÝÇáõÙ 500մգ /միլդրոնատ/ </t>
  </si>
  <si>
    <r>
      <t>ներակիչ 10մլ ORANGE LL 21G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</si>
  <si>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33151280</t>
  </si>
  <si>
    <t>թթվածնի բարձ</t>
  </si>
  <si>
    <t>38411200</t>
  </si>
  <si>
    <t>ջերմաչափ բժշկական Euromed կամ համարժեք</t>
  </si>
  <si>
    <t>33141183</t>
  </si>
  <si>
    <t>նազոգաստրալ զոնդ</t>
  </si>
  <si>
    <t>30141200</t>
  </si>
  <si>
    <t>ë»Õ³ÝÇ Ñ³ßíÇãÝ»ñ</t>
  </si>
  <si>
    <t>30192125</t>
  </si>
  <si>
    <t>ÁÝ¹·ÍáÕ Ù³ñÏ»ñÝ»ñ</t>
  </si>
  <si>
    <t>30192350</t>
  </si>
  <si>
    <t>Ñ³ßíÇã-¹ñ³Ù³ñÏÕ³ÛÇÝ Ù»ù»Ý³Ý»ñÇ Å³å³í»ÝÝ»ñ</t>
  </si>
  <si>
    <t>30192760</t>
  </si>
  <si>
    <t>ëñÇã, ëáíáñ³Ï³Ý</t>
  </si>
  <si>
    <t>30197120</t>
  </si>
  <si>
    <t>Ïá×·³ÙÝ»ñ</t>
  </si>
  <si>
    <t>ïáõ÷</t>
  </si>
  <si>
    <t>30197320</t>
  </si>
  <si>
    <r>
      <t xml:space="preserve">Ï³ñÇãÝ»ñ </t>
    </r>
    <r>
      <rPr>
        <sz val="10"/>
        <rFont val="GHEA Grapalat"/>
        <family val="3"/>
      </rPr>
      <t>ստեպլեր</t>
    </r>
  </si>
  <si>
    <t>30199110</t>
  </si>
  <si>
    <t>ÇÝùÝ³å³ï×»Ý³Ñ³ÝáÕ ÃáõÕÃ</t>
  </si>
  <si>
    <t>39263310</t>
  </si>
  <si>
    <t>ûñ³óáõÛó, ë»Õ³ÝÇ</t>
  </si>
  <si>
    <t>39263410</t>
  </si>
  <si>
    <t>³Ùñ³Ï, Ù»ï³ÕÛ³, ÷áùñ</t>
  </si>
  <si>
    <t>39292510</t>
  </si>
  <si>
    <t>39263530</t>
  </si>
  <si>
    <t>ë»ÕÙ³Ï, Ù»Í ë¨</t>
  </si>
  <si>
    <t>30237411</t>
  </si>
  <si>
    <t>ÙÏÝÇÏ, Ñ³Ù³Ï³ñ·ã³ÛÇÝ, É³ñáí</t>
  </si>
  <si>
    <t xml:space="preserve">åáÉÇÙ»ñ³ÛÇÝ ÇÝùÝ³ÏåãáõÝ Å³å³í»Ý, 19ÙÙx36Ù ·ñ³ë»ÝÛ³Ï³ÛÇÝ, ÷áùñ </t>
  </si>
  <si>
    <t xml:space="preserve"> åáÉÇÙ»ñ³ÛÇÝ ÇÝùÝ³ÏåãáõÝ Å³å³í»Ý, 48ÙÙx100Ù ïÝï»ë³Ï³Ý, Ù»Í </t>
  </si>
  <si>
    <t>åáÉÇ¿ÃÇÉ»Ý³ÛÇÝ å³ñÏ, ³ÕµÇ Ñ³Ù³ñ /Ù»Í/ 120լիտր /տուփով/</t>
  </si>
  <si>
    <t>åáÉÇ¿ÃÇÉ»Ý³ÛÇÝ å³ñÏ, ³ÕµÇ Ñ³Ù³ñ /÷áùñ/ 60 լիտր  /տուփով/</t>
  </si>
  <si>
    <t>åáÉÇ¿ÃÇÉ»Ý³ÛÇÝ å³ñÏ, ³ÕµÇ Ñ³Ù³ñ /÷áùñ/ 30 լիտր  /տուփով/</t>
  </si>
  <si>
    <t>½áõ·³ñ³ÝÇ ÃáõÕÃ, éáõÉáÝáí (սպիտակ, լավ որակի)</t>
  </si>
  <si>
    <t>û×³é, Ñ»ÕáõÏ 0.5 լիտր</t>
  </si>
  <si>
    <t>39839300</t>
  </si>
  <si>
    <t>·á·³ÃÇ³Ï պոչով</t>
  </si>
  <si>
    <t>Ñ³ï³Ï Ù³ùñ»Éáõ ÓáÕ, ÷³ÛïÛ³</t>
  </si>
  <si>
    <t>39224331</t>
  </si>
  <si>
    <r>
      <t xml:space="preserve">¹áõÛÉ </t>
    </r>
    <r>
      <rPr>
        <sz val="10"/>
        <rFont val="GHEA Grapalat"/>
        <family val="3"/>
      </rPr>
      <t xml:space="preserve">կապարիչով, </t>
    </r>
    <r>
      <rPr>
        <sz val="10"/>
        <rFont val="Arial Armenian"/>
        <family val="2"/>
      </rPr>
      <t>åÉ³ëïÙ³ë»</t>
    </r>
  </si>
  <si>
    <t>³Õµ³ñÏÕ ոտնակով</t>
  </si>
  <si>
    <t>վենլաֆաքսին (վենլաֆաքսինի հիդրոքլորիդ) վենլաքսոր 75 մգ</t>
  </si>
  <si>
    <t>ëáëÇÝÓ սառեցնող</t>
  </si>
  <si>
    <t>31531820</t>
  </si>
  <si>
    <t>É³ÙåÇ ïáïÇÏÝ»ñ</t>
  </si>
  <si>
    <t>31681610</t>
  </si>
  <si>
    <t>¿É»Ïïñ³Ï³Ý ³å³ÑáíÇã, ÙÇ³ý³½, 32²</t>
  </si>
  <si>
    <t>31681620</t>
  </si>
  <si>
    <t>¿É»Ïïñ³Ï³Ý ³å³ÑáíÇã, ÙÇ³ý³½, 40²</t>
  </si>
  <si>
    <t>31681630</t>
  </si>
  <si>
    <t>¿É»Ïïñ³Ï³Ý ³å³ÑáíÇã, »é³ý³½, 63²</t>
  </si>
  <si>
    <t>31683200</t>
  </si>
  <si>
    <t>»é³µ³ßËÇã 4ï, 3Ù É³ñáí</t>
  </si>
  <si>
    <t>31683300</t>
  </si>
  <si>
    <t>»é³µ³ßËÇã, í³ñ¹³ÏÇÝ ÙÇ³óíáÕ, ³é³Ýó É³ñÇ</t>
  </si>
  <si>
    <t>31684400</t>
  </si>
  <si>
    <t>í³ñ¹³Ï</t>
  </si>
  <si>
    <t>31686000</t>
  </si>
  <si>
    <t>Ëñáó</t>
  </si>
  <si>
    <t>Ó»éùÇ ·áñÍÇùÝ»ñÇ Ù³ë»ñ /ножовочное полотно/</t>
  </si>
  <si>
    <t>44111411</t>
  </si>
  <si>
    <t xml:space="preserve">Ý»ñÏ, çñ³¿ÙáõÉëÇáÝ, ³ÏñÇÉ </t>
  </si>
  <si>
    <t>ÏÇÉá·ñ³Ù</t>
  </si>
  <si>
    <t>44111413</t>
  </si>
  <si>
    <t>ÛáõÕ³Ý»ñÏ</t>
  </si>
  <si>
    <t>44163220</t>
  </si>
  <si>
    <t>ËáÕáí³ÏÝ»ñÇ ÙÇ³óÝáÕ Ïóáñ¹Çã</t>
  </si>
  <si>
    <t>44192700</t>
  </si>
  <si>
    <t>Ý»ñÏ³·É³ÝÇÏ, Ý»ñÏ³ñ³ñ³Ï³Ý ³ßË³ï³ÝùÝ»ñÇ Ñ³Ù³ñ</t>
  </si>
  <si>
    <t>44192800</t>
  </si>
  <si>
    <t>íñÓÇÝ, Ý»ñÏ³ñ³ñ³Ï³Ý ³ßË³ï³ÝùÝ»ñ Ï³ï³ñ»Éáõ Ñ³Ù³ñ</t>
  </si>
  <si>
    <t>44163260</t>
  </si>
  <si>
    <t>ËáÕáí³ÏÝ»ñÇ Ù»ÏáõëÇãÝ»ñ /å³ÏÉÇ/</t>
  </si>
  <si>
    <t>44311200</t>
  </si>
  <si>
    <t>½á¹Ù³Ý ¿É»Ïïñá¹</t>
  </si>
  <si>
    <t>44411419</t>
  </si>
  <si>
    <t>44411418</t>
  </si>
  <si>
    <t>÷³Ï³Ý, Ëó³Ý³ÛÇÝ, D  32 ÙÙ</t>
  </si>
  <si>
    <t>44423640</t>
  </si>
  <si>
    <t>é»ïÇÝ» ÙÇç³¹ÇñÝ»ñ</t>
  </si>
  <si>
    <t>30</t>
  </si>
  <si>
    <t>1.4 îÝï»ë³Ï³Ý, ë³ÝÑÇ·Ç»ÝÇÏ ¨ Éí³óùÇ ÙÇçáóÝ»ñ</t>
  </si>
  <si>
    <t>1.5 ÞÇÝ³ÝÛáõÃ</t>
  </si>
  <si>
    <t>1.6 ì³é»ÉÇù</t>
  </si>
  <si>
    <t>ÀÝ¹³Ù»ÝÁ 1.6</t>
  </si>
  <si>
    <t>Գնման ձևը</t>
  </si>
  <si>
    <t>ՄԱ</t>
  </si>
  <si>
    <t>ԳՀ</t>
  </si>
  <si>
    <t xml:space="preserve">դիքլորոիզոցիանուրաթթվի նատրիում ակտիվ քլոր պարունակող հաբեր </t>
  </si>
  <si>
    <t>Ù»ÏáõëÇã Å³å³í»Ý, օղակաձև</t>
  </si>
  <si>
    <t>»é³µ³ßËÇã 3ï, 3Ù É³ñáí</t>
  </si>
  <si>
    <t>÷³Ï³Ý, Ëó³Ý³ÛÇÝ, D  16 ÙÙ</t>
  </si>
  <si>
    <t>սñ³ù³ñ»ñ /բոլգարկի քար մեծ/</t>
  </si>
  <si>
    <t>սñ³ù³ñ»ñ /բոլգարկի քար փոքր/</t>
  </si>
  <si>
    <t>¿É»Ïïñ³Ï³Ý É³Ùå LED փոքր</t>
  </si>
  <si>
    <t>¿É»Ïïñ³Ï³Ý É³Ùå LED մեծ</t>
  </si>
  <si>
    <t>39511100</t>
  </si>
  <si>
    <t xml:space="preserve"> í»ñÙ³ÏÝ»ñ</t>
  </si>
  <si>
    <t>39516122</t>
  </si>
  <si>
    <t xml:space="preserve"> µ³ñÓ, ëÇÝÃ»ïÇÏ</t>
  </si>
  <si>
    <t>39511120</t>
  </si>
  <si>
    <t xml:space="preserve"> ³ÝÏáÕÝ³ÛÇÝ ëåÇï³Ï»Õ»Ý</t>
  </si>
  <si>
    <t>É³Ùå LED 30 վատ /պտտվող/</t>
  </si>
  <si>
    <t>31711250</t>
  </si>
  <si>
    <t>ցնցուղի խողովակներ 1.5 մետր</t>
  </si>
  <si>
    <t>42414800</t>
  </si>
  <si>
    <t>ցնցուղներ</t>
  </si>
  <si>
    <t>հեռուստացույցի թվային սարք</t>
  </si>
  <si>
    <t>32271100</t>
  </si>
  <si>
    <t>հաստատում եմ 20.02.2020թ.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</si>
</sst>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sz val="10"/>
      <name val="Arial Armenian"/>
      <family val="2"/>
    </font>
    <font>
      <sz val="10"/>
      <color theme="1"/>
      <name val="Arial LatArm"/>
      <family val="2"/>
    </font>
    <font>
      <sz val="10"/>
      <color theme="1"/>
      <name val="Arial Armenian"/>
      <family val="2"/>
    </font>
    <font>
      <sz val="10"/>
      <name val="Calibri"/>
      <family val="2"/>
      <charset val="204"/>
    </font>
    <font>
      <sz val="10"/>
      <name val="Arial LatArm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rgb="FF000000"/>
      <name val="GHEA Grapalat"/>
      <family val="3"/>
    </font>
    <font>
      <b/>
      <sz val="10"/>
      <name val="Arial Armenian"/>
      <family val="2"/>
    </font>
    <font>
      <b/>
      <sz val="10"/>
      <name val="Arial LatArm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1"/>
      <color theme="1"/>
      <name val="GHEA Grapalat"/>
      <family val="3"/>
    </font>
    <font>
      <b/>
      <sz val="11"/>
      <name val="Arial Armenian"/>
      <family val="2"/>
    </font>
    <font>
      <b/>
      <sz val="11"/>
      <color theme="1"/>
      <name val="Arial Armenian"/>
      <family val="2"/>
    </font>
    <font>
      <sz val="10"/>
      <color theme="1"/>
      <name val="GHEA Grapalat"/>
      <family val="3"/>
    </font>
    <font>
      <sz val="10"/>
      <name val="Arial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3" fillId="0" borderId="0"/>
    <xf numFmtId="0" fontId="24" fillId="0" borderId="0"/>
    <xf numFmtId="0" fontId="23" fillId="0" borderId="0"/>
  </cellStyleXfs>
  <cellXfs count="101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center"/>
    </xf>
    <xf numFmtId="3" fontId="5" fillId="0" borderId="3" xfId="2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7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6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10" fillId="4" borderId="1" xfId="3" applyNumberFormat="1" applyFont="1" applyFill="1" applyBorder="1" applyAlignment="1">
      <alignment horizontal="left" vertical="center"/>
    </xf>
    <xf numFmtId="0" fontId="10" fillId="4" borderId="1" xfId="3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49" fontId="10" fillId="4" borderId="1" xfId="5" applyNumberFormat="1" applyFont="1" applyFill="1" applyBorder="1" applyAlignment="1">
      <alignment horizontal="left" vertical="center"/>
    </xf>
    <xf numFmtId="0" fontId="10" fillId="4" borderId="1" xfId="5" applyFont="1" applyFill="1" applyBorder="1" applyAlignment="1">
      <alignment horizontal="left" vertical="center"/>
    </xf>
    <xf numFmtId="49" fontId="10" fillId="4" borderId="1" xfId="0" applyNumberFormat="1" applyFont="1" applyFill="1" applyBorder="1" applyAlignment="1">
      <alignment horizontal="left" vertical="center"/>
    </xf>
    <xf numFmtId="0" fontId="22" fillId="0" borderId="7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Обычный 2" xfId="5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"/>
  <sheetViews>
    <sheetView tabSelected="1" topLeftCell="A260" workbookViewId="0">
      <selection activeCell="G213" sqref="G213"/>
    </sheetView>
  </sheetViews>
  <sheetFormatPr defaultRowHeight="17.25" x14ac:dyDescent="0.3"/>
  <cols>
    <col min="1" max="1" width="10.28515625" style="69" customWidth="1"/>
    <col min="2" max="2" width="21" style="69" customWidth="1"/>
    <col min="3" max="3" width="38" style="69" customWidth="1"/>
    <col min="4" max="4" width="15.7109375" style="69" customWidth="1"/>
    <col min="5" max="5" width="13.140625" style="69" customWidth="1"/>
    <col min="6" max="6" width="14.140625" style="69" customWidth="1"/>
    <col min="7" max="7" width="15.28515625" style="69" customWidth="1"/>
    <col min="8" max="8" width="11.7109375" style="69" customWidth="1"/>
    <col min="9" max="16384" width="9.140625" style="69"/>
  </cols>
  <sheetData>
    <row r="1" spans="1:8" s="58" customFormat="1" ht="16.5" x14ac:dyDescent="0.25">
      <c r="A1" s="57" t="s">
        <v>406</v>
      </c>
      <c r="B1" s="56"/>
      <c r="C1" s="55"/>
      <c r="D1" s="55"/>
      <c r="E1" s="55"/>
      <c r="F1" s="55"/>
      <c r="G1" s="55"/>
    </row>
    <row r="2" spans="1:8" s="58" customFormat="1" ht="15" x14ac:dyDescent="0.25">
      <c r="A2" s="59"/>
      <c r="B2" s="59"/>
      <c r="C2" s="60"/>
      <c r="D2" s="61"/>
      <c r="E2" s="62"/>
      <c r="F2" s="63"/>
      <c r="G2" s="64"/>
    </row>
    <row r="3" spans="1:8" s="58" customFormat="1" ht="15" x14ac:dyDescent="0.25">
      <c r="A3" s="96" t="s">
        <v>262</v>
      </c>
      <c r="B3" s="96"/>
      <c r="C3" s="96"/>
      <c r="D3" s="96"/>
      <c r="E3" s="64"/>
      <c r="F3" s="63"/>
      <c r="G3" s="64"/>
    </row>
    <row r="4" spans="1:8" x14ac:dyDescent="0.3">
      <c r="G4" s="70" t="s">
        <v>1</v>
      </c>
    </row>
    <row r="5" spans="1:8" x14ac:dyDescent="0.3">
      <c r="A5" s="99"/>
      <c r="B5" s="100"/>
      <c r="C5" s="100"/>
      <c r="D5" s="100"/>
      <c r="E5" s="100"/>
      <c r="F5" s="100"/>
      <c r="G5" s="100"/>
    </row>
    <row r="6" spans="1:8" x14ac:dyDescent="0.3">
      <c r="A6" s="99" t="s">
        <v>263</v>
      </c>
      <c r="B6" s="100"/>
      <c r="C6" s="100"/>
      <c r="D6" s="100"/>
      <c r="E6" s="100"/>
      <c r="F6" s="100"/>
      <c r="G6" s="100"/>
    </row>
    <row r="7" spans="1:8" x14ac:dyDescent="0.3">
      <c r="F7" s="97" t="s">
        <v>6</v>
      </c>
      <c r="G7" s="98"/>
    </row>
    <row r="8" spans="1:8" ht="85.5" x14ac:dyDescent="0.3">
      <c r="A8" s="65" t="s">
        <v>0</v>
      </c>
      <c r="B8" s="65" t="s">
        <v>5</v>
      </c>
      <c r="C8" s="65" t="s">
        <v>3</v>
      </c>
      <c r="D8" s="65" t="s">
        <v>264</v>
      </c>
      <c r="E8" s="65" t="s">
        <v>2</v>
      </c>
      <c r="F8" s="65" t="s">
        <v>265</v>
      </c>
      <c r="G8" s="65" t="s">
        <v>4</v>
      </c>
      <c r="H8" s="65" t="s">
        <v>382</v>
      </c>
    </row>
    <row r="9" spans="1:8" x14ac:dyDescent="0.3">
      <c r="A9" s="17">
        <v>1</v>
      </c>
      <c r="B9" s="17">
        <v>2</v>
      </c>
      <c r="C9" s="18">
        <v>3</v>
      </c>
      <c r="D9" s="17">
        <v>4</v>
      </c>
      <c r="E9" s="19">
        <v>5</v>
      </c>
      <c r="F9" s="20">
        <v>6</v>
      </c>
      <c r="G9" s="21">
        <v>7</v>
      </c>
      <c r="H9" s="51"/>
    </row>
    <row r="10" spans="1:8" x14ac:dyDescent="0.3">
      <c r="A10" s="1"/>
      <c r="B10" s="94" t="s">
        <v>28</v>
      </c>
      <c r="C10" s="95"/>
      <c r="D10" s="22"/>
      <c r="E10" s="23"/>
      <c r="F10" s="23"/>
      <c r="G10" s="24"/>
      <c r="H10" s="51"/>
    </row>
    <row r="11" spans="1:8" x14ac:dyDescent="0.3">
      <c r="A11" s="6">
        <v>1</v>
      </c>
      <c r="B11" s="7" t="s">
        <v>7</v>
      </c>
      <c r="C11" s="3" t="s">
        <v>8</v>
      </c>
      <c r="D11" s="66" t="s">
        <v>266</v>
      </c>
      <c r="E11" s="4">
        <v>30</v>
      </c>
      <c r="F11" s="4">
        <v>92</v>
      </c>
      <c r="G11" s="4">
        <f t="shared" ref="G11:G25" si="0">F11*E11</f>
        <v>2760</v>
      </c>
      <c r="H11" s="71" t="s">
        <v>383</v>
      </c>
    </row>
    <row r="12" spans="1:8" x14ac:dyDescent="0.3">
      <c r="A12" s="6">
        <v>2</v>
      </c>
      <c r="B12" s="2" t="s">
        <v>9</v>
      </c>
      <c r="C12" s="3" t="s">
        <v>10</v>
      </c>
      <c r="D12" s="66" t="s">
        <v>266</v>
      </c>
      <c r="E12" s="4">
        <v>17</v>
      </c>
      <c r="F12" s="4">
        <v>14</v>
      </c>
      <c r="G12" s="4">
        <f t="shared" si="0"/>
        <v>238</v>
      </c>
      <c r="H12" s="71" t="s">
        <v>383</v>
      </c>
    </row>
    <row r="13" spans="1:8" ht="25.5" x14ac:dyDescent="0.3">
      <c r="A13" s="6">
        <v>3</v>
      </c>
      <c r="B13" s="2" t="s">
        <v>11</v>
      </c>
      <c r="C13" s="3" t="s">
        <v>12</v>
      </c>
      <c r="D13" s="66" t="s">
        <v>266</v>
      </c>
      <c r="E13" s="4">
        <v>167</v>
      </c>
      <c r="F13" s="5">
        <v>150</v>
      </c>
      <c r="G13" s="4">
        <f t="shared" si="0"/>
        <v>25050</v>
      </c>
      <c r="H13" s="71" t="s">
        <v>383</v>
      </c>
    </row>
    <row r="14" spans="1:8" ht="25.5" x14ac:dyDescent="0.3">
      <c r="A14" s="6">
        <v>4</v>
      </c>
      <c r="B14" s="7" t="s">
        <v>13</v>
      </c>
      <c r="C14" s="8" t="s">
        <v>14</v>
      </c>
      <c r="D14" s="66" t="s">
        <v>266</v>
      </c>
      <c r="E14" s="4">
        <v>25600</v>
      </c>
      <c r="F14" s="5">
        <v>13</v>
      </c>
      <c r="G14" s="4">
        <f t="shared" si="0"/>
        <v>332800</v>
      </c>
      <c r="H14" s="71" t="s">
        <v>383</v>
      </c>
    </row>
    <row r="15" spans="1:8" x14ac:dyDescent="0.3">
      <c r="A15" s="6">
        <v>5</v>
      </c>
      <c r="B15" s="7" t="s">
        <v>13</v>
      </c>
      <c r="C15" s="8" t="s">
        <v>15</v>
      </c>
      <c r="D15" s="66" t="s">
        <v>266</v>
      </c>
      <c r="E15" s="4">
        <v>870</v>
      </c>
      <c r="F15" s="5">
        <v>13</v>
      </c>
      <c r="G15" s="4">
        <f t="shared" si="0"/>
        <v>11310</v>
      </c>
      <c r="H15" s="71" t="s">
        <v>383</v>
      </c>
    </row>
    <row r="16" spans="1:8" x14ac:dyDescent="0.3">
      <c r="A16" s="6">
        <v>6</v>
      </c>
      <c r="B16" s="7" t="s">
        <v>13</v>
      </c>
      <c r="C16" s="8" t="s">
        <v>16</v>
      </c>
      <c r="D16" s="66" t="s">
        <v>266</v>
      </c>
      <c r="E16" s="4">
        <v>45</v>
      </c>
      <c r="F16" s="5">
        <v>30</v>
      </c>
      <c r="G16" s="4">
        <f>F16*E16</f>
        <v>1350</v>
      </c>
      <c r="H16" s="71" t="s">
        <v>383</v>
      </c>
    </row>
    <row r="17" spans="1:8" ht="25.5" x14ac:dyDescent="0.3">
      <c r="A17" s="6">
        <v>7</v>
      </c>
      <c r="B17" s="7" t="s">
        <v>13</v>
      </c>
      <c r="C17" s="8" t="s">
        <v>294</v>
      </c>
      <c r="D17" s="66" t="s">
        <v>266</v>
      </c>
      <c r="E17" s="4">
        <v>140</v>
      </c>
      <c r="F17" s="5">
        <v>30</v>
      </c>
      <c r="G17" s="4">
        <f>F17*E17</f>
        <v>4200</v>
      </c>
      <c r="H17" s="71" t="s">
        <v>383</v>
      </c>
    </row>
    <row r="18" spans="1:8" ht="25.5" x14ac:dyDescent="0.3">
      <c r="A18" s="6">
        <v>8</v>
      </c>
      <c r="B18" s="2" t="s">
        <v>17</v>
      </c>
      <c r="C18" s="8" t="s">
        <v>18</v>
      </c>
      <c r="D18" s="66" t="s">
        <v>266</v>
      </c>
      <c r="E18" s="4">
        <v>1500</v>
      </c>
      <c r="F18" s="5">
        <v>15</v>
      </c>
      <c r="G18" s="4">
        <f t="shared" si="0"/>
        <v>22500</v>
      </c>
      <c r="H18" s="71" t="s">
        <v>383</v>
      </c>
    </row>
    <row r="19" spans="1:8" ht="25.5" x14ac:dyDescent="0.3">
      <c r="A19" s="6">
        <v>9</v>
      </c>
      <c r="B19" s="2" t="s">
        <v>17</v>
      </c>
      <c r="C19" s="8" t="s">
        <v>274</v>
      </c>
      <c r="D19" s="66" t="s">
        <v>266</v>
      </c>
      <c r="E19" s="4">
        <v>4100</v>
      </c>
      <c r="F19" s="5">
        <v>15</v>
      </c>
      <c r="G19" s="4">
        <f t="shared" ref="G19" si="1">F19*E19</f>
        <v>61500</v>
      </c>
      <c r="H19" s="71" t="s">
        <v>383</v>
      </c>
    </row>
    <row r="20" spans="1:8" x14ac:dyDescent="0.3">
      <c r="A20" s="6">
        <v>10</v>
      </c>
      <c r="B20" s="2" t="s">
        <v>19</v>
      </c>
      <c r="C20" s="8" t="s">
        <v>20</v>
      </c>
      <c r="D20" s="66" t="s">
        <v>266</v>
      </c>
      <c r="E20" s="4">
        <v>300</v>
      </c>
      <c r="F20" s="5">
        <v>8</v>
      </c>
      <c r="G20" s="4">
        <f t="shared" si="0"/>
        <v>2400</v>
      </c>
      <c r="H20" s="71" t="s">
        <v>383</v>
      </c>
    </row>
    <row r="21" spans="1:8" x14ac:dyDescent="0.3">
      <c r="A21" s="6">
        <v>11</v>
      </c>
      <c r="B21" s="2" t="s">
        <v>21</v>
      </c>
      <c r="C21" s="8" t="s">
        <v>22</v>
      </c>
      <c r="D21" s="66" t="s">
        <v>266</v>
      </c>
      <c r="E21" s="4">
        <v>170</v>
      </c>
      <c r="F21" s="5">
        <v>44</v>
      </c>
      <c r="G21" s="4">
        <f t="shared" si="0"/>
        <v>7480</v>
      </c>
      <c r="H21" s="71" t="s">
        <v>383</v>
      </c>
    </row>
    <row r="22" spans="1:8" ht="27" x14ac:dyDescent="0.3">
      <c r="A22" s="6">
        <v>12</v>
      </c>
      <c r="B22" s="11" t="s">
        <v>23</v>
      </c>
      <c r="C22" s="12" t="s">
        <v>24</v>
      </c>
      <c r="D22" s="66" t="s">
        <v>266</v>
      </c>
      <c r="E22" s="4">
        <v>1575</v>
      </c>
      <c r="F22" s="5">
        <v>100</v>
      </c>
      <c r="G22" s="4">
        <f t="shared" si="0"/>
        <v>157500</v>
      </c>
      <c r="H22" s="71" t="s">
        <v>383</v>
      </c>
    </row>
    <row r="23" spans="1:8" ht="25.5" x14ac:dyDescent="0.3">
      <c r="A23" s="6">
        <v>13</v>
      </c>
      <c r="B23" s="13" t="s">
        <v>25</v>
      </c>
      <c r="C23" s="14" t="s">
        <v>26</v>
      </c>
      <c r="D23" s="66" t="s">
        <v>266</v>
      </c>
      <c r="E23" s="4">
        <v>1425</v>
      </c>
      <c r="F23" s="16">
        <v>20</v>
      </c>
      <c r="G23" s="4">
        <f t="shared" si="0"/>
        <v>28500</v>
      </c>
      <c r="H23" s="71" t="s">
        <v>383</v>
      </c>
    </row>
    <row r="24" spans="1:8" x14ac:dyDescent="0.3">
      <c r="A24" s="6">
        <v>14</v>
      </c>
      <c r="B24" s="13" t="s">
        <v>295</v>
      </c>
      <c r="C24" s="14" t="s">
        <v>296</v>
      </c>
      <c r="D24" s="66" t="s">
        <v>266</v>
      </c>
      <c r="E24" s="4">
        <v>2</v>
      </c>
      <c r="F24" s="16">
        <v>30000</v>
      </c>
      <c r="G24" s="4">
        <f t="shared" si="0"/>
        <v>60000</v>
      </c>
      <c r="H24" s="71" t="s">
        <v>383</v>
      </c>
    </row>
    <row r="25" spans="1:8" x14ac:dyDescent="0.3">
      <c r="A25" s="6">
        <v>15</v>
      </c>
      <c r="B25" s="11" t="s">
        <v>299</v>
      </c>
      <c r="C25" s="31" t="s">
        <v>300</v>
      </c>
      <c r="D25" s="66" t="s">
        <v>266</v>
      </c>
      <c r="E25" s="4">
        <v>3</v>
      </c>
      <c r="F25" s="16">
        <v>250</v>
      </c>
      <c r="G25" s="4">
        <f t="shared" si="0"/>
        <v>750</v>
      </c>
      <c r="H25" s="71" t="s">
        <v>383</v>
      </c>
    </row>
    <row r="26" spans="1:8" x14ac:dyDescent="0.3">
      <c r="A26" s="6"/>
      <c r="B26" s="15" t="s">
        <v>27</v>
      </c>
      <c r="C26" s="8"/>
      <c r="D26" s="50"/>
      <c r="E26" s="50"/>
      <c r="F26" s="50"/>
      <c r="G26" s="26">
        <f>SUM(G11:G25)</f>
        <v>718338</v>
      </c>
      <c r="H26" s="51"/>
    </row>
    <row r="27" spans="1:8" s="27" customFormat="1" ht="25.5" x14ac:dyDescent="0.25">
      <c r="A27" s="1">
        <v>16</v>
      </c>
      <c r="B27" s="13" t="s">
        <v>297</v>
      </c>
      <c r="C27" s="14" t="s">
        <v>298</v>
      </c>
      <c r="D27" s="66" t="s">
        <v>266</v>
      </c>
      <c r="E27" s="4">
        <v>20</v>
      </c>
      <c r="F27" s="16">
        <v>350</v>
      </c>
      <c r="G27" s="4">
        <f t="shared" ref="G27" si="2">F27*E27</f>
        <v>7000</v>
      </c>
      <c r="H27" s="71" t="s">
        <v>383</v>
      </c>
    </row>
    <row r="28" spans="1:8" s="27" customFormat="1" ht="15" x14ac:dyDescent="0.25">
      <c r="A28" s="6"/>
      <c r="B28" s="15" t="s">
        <v>27</v>
      </c>
      <c r="C28" s="8"/>
      <c r="D28" s="16"/>
      <c r="E28" s="4"/>
      <c r="F28" s="5"/>
      <c r="G28" s="32">
        <f>SUM(G27)</f>
        <v>7000</v>
      </c>
      <c r="H28" s="25"/>
    </row>
    <row r="29" spans="1:8" x14ac:dyDescent="0.3">
      <c r="A29" s="6">
        <v>17</v>
      </c>
      <c r="B29" s="2" t="s">
        <v>29</v>
      </c>
      <c r="C29" s="8" t="s">
        <v>30</v>
      </c>
      <c r="D29" s="66" t="s">
        <v>266</v>
      </c>
      <c r="E29" s="4">
        <v>300</v>
      </c>
      <c r="F29" s="33">
        <v>63.92</v>
      </c>
      <c r="G29" s="4">
        <f t="shared" ref="G29:G60" si="3">F29*E29</f>
        <v>19176</v>
      </c>
      <c r="H29" s="71" t="s">
        <v>384</v>
      </c>
    </row>
    <row r="30" spans="1:8" x14ac:dyDescent="0.3">
      <c r="A30" s="6">
        <v>18</v>
      </c>
      <c r="B30" s="2" t="s">
        <v>31</v>
      </c>
      <c r="C30" s="2" t="s">
        <v>32</v>
      </c>
      <c r="D30" s="66" t="s">
        <v>266</v>
      </c>
      <c r="E30" s="4">
        <v>560</v>
      </c>
      <c r="F30" s="5">
        <v>24.5</v>
      </c>
      <c r="G30" s="4">
        <f t="shared" si="3"/>
        <v>13720</v>
      </c>
      <c r="H30" s="71" t="s">
        <v>384</v>
      </c>
    </row>
    <row r="31" spans="1:8" x14ac:dyDescent="0.3">
      <c r="A31" s="6">
        <v>19</v>
      </c>
      <c r="B31" s="2" t="s">
        <v>33</v>
      </c>
      <c r="C31" s="2" t="s">
        <v>34</v>
      </c>
      <c r="D31" s="66" t="s">
        <v>266</v>
      </c>
      <c r="E31" s="4">
        <v>1800</v>
      </c>
      <c r="F31" s="5">
        <v>18.45</v>
      </c>
      <c r="G31" s="4">
        <f t="shared" si="3"/>
        <v>33210</v>
      </c>
      <c r="H31" s="71" t="s">
        <v>384</v>
      </c>
    </row>
    <row r="32" spans="1:8" ht="72.75" customHeight="1" x14ac:dyDescent="0.3">
      <c r="A32" s="6">
        <v>20</v>
      </c>
      <c r="B32" s="7" t="s">
        <v>35</v>
      </c>
      <c r="C32" s="28" t="s">
        <v>36</v>
      </c>
      <c r="D32" s="66" t="s">
        <v>266</v>
      </c>
      <c r="E32" s="4">
        <v>4140</v>
      </c>
      <c r="F32" s="5">
        <v>29.19</v>
      </c>
      <c r="G32" s="4">
        <f t="shared" si="3"/>
        <v>120846.6</v>
      </c>
      <c r="H32" s="71" t="s">
        <v>384</v>
      </c>
    </row>
    <row r="33" spans="1:8" x14ac:dyDescent="0.3">
      <c r="A33" s="6">
        <v>21</v>
      </c>
      <c r="B33" s="2" t="s">
        <v>37</v>
      </c>
      <c r="C33" s="8" t="s">
        <v>38</v>
      </c>
      <c r="D33" s="66" t="s">
        <v>272</v>
      </c>
      <c r="E33" s="4">
        <v>30.25</v>
      </c>
      <c r="F33" s="4">
        <v>5120</v>
      </c>
      <c r="G33" s="4">
        <f t="shared" si="3"/>
        <v>154880</v>
      </c>
      <c r="H33" s="71" t="s">
        <v>384</v>
      </c>
    </row>
    <row r="34" spans="1:8" x14ac:dyDescent="0.3">
      <c r="A34" s="6">
        <v>22</v>
      </c>
      <c r="B34" s="2" t="s">
        <v>39</v>
      </c>
      <c r="C34" s="8" t="s">
        <v>40</v>
      </c>
      <c r="D34" s="66" t="s">
        <v>266</v>
      </c>
      <c r="E34" s="4">
        <v>30</v>
      </c>
      <c r="F34" s="5">
        <v>230</v>
      </c>
      <c r="G34" s="4">
        <f t="shared" si="3"/>
        <v>6900</v>
      </c>
      <c r="H34" s="71" t="s">
        <v>384</v>
      </c>
    </row>
    <row r="35" spans="1:8" x14ac:dyDescent="0.3">
      <c r="A35" s="6">
        <v>23</v>
      </c>
      <c r="B35" s="2" t="s">
        <v>41</v>
      </c>
      <c r="C35" s="8" t="s">
        <v>42</v>
      </c>
      <c r="D35" s="66" t="s">
        <v>266</v>
      </c>
      <c r="E35" s="4">
        <v>50</v>
      </c>
      <c r="F35" s="5">
        <v>40.5</v>
      </c>
      <c r="G35" s="4">
        <f>F35*E35</f>
        <v>2025</v>
      </c>
      <c r="H35" s="71" t="s">
        <v>384</v>
      </c>
    </row>
    <row r="36" spans="1:8" x14ac:dyDescent="0.3">
      <c r="A36" s="6">
        <v>24</v>
      </c>
      <c r="B36" s="2" t="s">
        <v>43</v>
      </c>
      <c r="C36" s="2" t="s">
        <v>44</v>
      </c>
      <c r="D36" s="66" t="s">
        <v>266</v>
      </c>
      <c r="E36" s="4">
        <v>3440</v>
      </c>
      <c r="F36" s="33">
        <v>10.02</v>
      </c>
      <c r="G36" s="4">
        <f t="shared" si="3"/>
        <v>34468.799999999996</v>
      </c>
      <c r="H36" s="71" t="s">
        <v>384</v>
      </c>
    </row>
    <row r="37" spans="1:8" x14ac:dyDescent="0.3">
      <c r="A37" s="6">
        <v>25</v>
      </c>
      <c r="B37" s="2" t="s">
        <v>45</v>
      </c>
      <c r="C37" s="8" t="s">
        <v>46</v>
      </c>
      <c r="D37" s="66" t="s">
        <v>266</v>
      </c>
      <c r="E37" s="4">
        <v>19200</v>
      </c>
      <c r="F37" s="5">
        <v>5.5</v>
      </c>
      <c r="G37" s="4">
        <f t="shared" si="3"/>
        <v>105600</v>
      </c>
      <c r="H37" s="71" t="s">
        <v>384</v>
      </c>
    </row>
    <row r="38" spans="1:8" ht="27.75" customHeight="1" x14ac:dyDescent="0.3">
      <c r="A38" s="6">
        <v>26</v>
      </c>
      <c r="B38" s="2" t="s">
        <v>47</v>
      </c>
      <c r="C38" s="2" t="s">
        <v>48</v>
      </c>
      <c r="D38" s="66" t="s">
        <v>266</v>
      </c>
      <c r="E38" s="4">
        <v>15430</v>
      </c>
      <c r="F38" s="5">
        <v>91.1</v>
      </c>
      <c r="G38" s="4">
        <f>F38*E38</f>
        <v>1405673</v>
      </c>
      <c r="H38" s="71" t="s">
        <v>384</v>
      </c>
    </row>
    <row r="39" spans="1:8" ht="17.25" customHeight="1" x14ac:dyDescent="0.3">
      <c r="A39" s="6">
        <v>27</v>
      </c>
      <c r="B39" s="2" t="s">
        <v>47</v>
      </c>
      <c r="C39" s="8" t="s">
        <v>49</v>
      </c>
      <c r="D39" s="66" t="s">
        <v>266</v>
      </c>
      <c r="E39" s="4">
        <v>14880</v>
      </c>
      <c r="F39" s="5">
        <v>9.25</v>
      </c>
      <c r="G39" s="4">
        <f t="shared" si="3"/>
        <v>137640</v>
      </c>
      <c r="H39" s="71" t="s">
        <v>384</v>
      </c>
    </row>
    <row r="40" spans="1:8" x14ac:dyDescent="0.3">
      <c r="A40" s="6">
        <v>28</v>
      </c>
      <c r="B40" s="2" t="s">
        <v>50</v>
      </c>
      <c r="C40" s="8" t="s">
        <v>51</v>
      </c>
      <c r="D40" s="66" t="s">
        <v>266</v>
      </c>
      <c r="E40" s="4">
        <v>9480</v>
      </c>
      <c r="F40" s="5">
        <v>13.5</v>
      </c>
      <c r="G40" s="4">
        <f t="shared" si="3"/>
        <v>127980</v>
      </c>
      <c r="H40" s="71" t="s">
        <v>384</v>
      </c>
    </row>
    <row r="41" spans="1:8" x14ac:dyDescent="0.3">
      <c r="A41" s="6">
        <v>29</v>
      </c>
      <c r="B41" s="29" t="s">
        <v>52</v>
      </c>
      <c r="C41" s="2" t="s">
        <v>53</v>
      </c>
      <c r="D41" s="66" t="s">
        <v>266</v>
      </c>
      <c r="E41" s="4">
        <v>11600</v>
      </c>
      <c r="F41" s="5">
        <v>93</v>
      </c>
      <c r="G41" s="4">
        <f t="shared" si="3"/>
        <v>1078800</v>
      </c>
      <c r="H41" s="71" t="s">
        <v>384</v>
      </c>
    </row>
    <row r="42" spans="1:8" x14ac:dyDescent="0.3">
      <c r="A42" s="6">
        <v>30</v>
      </c>
      <c r="B42" s="2" t="s">
        <v>52</v>
      </c>
      <c r="C42" s="8" t="s">
        <v>54</v>
      </c>
      <c r="D42" s="66" t="s">
        <v>266</v>
      </c>
      <c r="E42" s="4">
        <v>8160</v>
      </c>
      <c r="F42" s="5">
        <v>11.25</v>
      </c>
      <c r="G42" s="4">
        <f t="shared" si="3"/>
        <v>91800</v>
      </c>
      <c r="H42" s="71" t="s">
        <v>384</v>
      </c>
    </row>
    <row r="43" spans="1:8" x14ac:dyDescent="0.3">
      <c r="A43" s="6">
        <v>31</v>
      </c>
      <c r="B43" s="7" t="s">
        <v>55</v>
      </c>
      <c r="C43" s="8" t="s">
        <v>56</v>
      </c>
      <c r="D43" s="66" t="s">
        <v>266</v>
      </c>
      <c r="E43" s="4">
        <v>100</v>
      </c>
      <c r="F43" s="5">
        <v>553.52</v>
      </c>
      <c r="G43" s="4">
        <f t="shared" si="3"/>
        <v>55352</v>
      </c>
      <c r="H43" s="71" t="s">
        <v>384</v>
      </c>
    </row>
    <row r="44" spans="1:8" ht="49.5" customHeight="1" x14ac:dyDescent="0.3">
      <c r="A44" s="6">
        <v>32</v>
      </c>
      <c r="B44" s="11" t="s">
        <v>57</v>
      </c>
      <c r="C44" s="30" t="s">
        <v>58</v>
      </c>
      <c r="D44" s="66" t="s">
        <v>266</v>
      </c>
      <c r="E44" s="4">
        <v>60</v>
      </c>
      <c r="F44" s="5">
        <v>228.86</v>
      </c>
      <c r="G44" s="4">
        <f t="shared" si="3"/>
        <v>13731.6</v>
      </c>
      <c r="H44" s="71" t="s">
        <v>384</v>
      </c>
    </row>
    <row r="45" spans="1:8" ht="29.25" customHeight="1" x14ac:dyDescent="0.3">
      <c r="A45" s="6">
        <v>33</v>
      </c>
      <c r="B45" s="13" t="s">
        <v>59</v>
      </c>
      <c r="C45" s="30" t="s">
        <v>60</v>
      </c>
      <c r="D45" s="66" t="s">
        <v>266</v>
      </c>
      <c r="E45" s="4">
        <v>70</v>
      </c>
      <c r="F45" s="5">
        <v>30.6</v>
      </c>
      <c r="G45" s="4">
        <f t="shared" si="3"/>
        <v>2142</v>
      </c>
      <c r="H45" s="71" t="s">
        <v>384</v>
      </c>
    </row>
    <row r="46" spans="1:8" x14ac:dyDescent="0.3">
      <c r="A46" s="6">
        <v>34</v>
      </c>
      <c r="B46" s="9" t="s">
        <v>61</v>
      </c>
      <c r="C46" s="10" t="s">
        <v>62</v>
      </c>
      <c r="D46" s="66" t="s">
        <v>266</v>
      </c>
      <c r="E46" s="4">
        <v>390</v>
      </c>
      <c r="F46" s="5">
        <v>3</v>
      </c>
      <c r="G46" s="4">
        <f t="shared" si="3"/>
        <v>1170</v>
      </c>
      <c r="H46" s="71" t="s">
        <v>384</v>
      </c>
    </row>
    <row r="47" spans="1:8" x14ac:dyDescent="0.3">
      <c r="A47" s="6">
        <v>35</v>
      </c>
      <c r="B47" s="9" t="s">
        <v>63</v>
      </c>
      <c r="C47" s="10" t="s">
        <v>64</v>
      </c>
      <c r="D47" s="66" t="s">
        <v>266</v>
      </c>
      <c r="E47" s="4">
        <v>30</v>
      </c>
      <c r="F47" s="5">
        <v>36.75</v>
      </c>
      <c r="G47" s="4">
        <f t="shared" si="3"/>
        <v>1102.5</v>
      </c>
      <c r="H47" s="71" t="s">
        <v>384</v>
      </c>
    </row>
    <row r="48" spans="1:8" x14ac:dyDescent="0.3">
      <c r="A48" s="6">
        <v>36</v>
      </c>
      <c r="B48" s="9" t="s">
        <v>65</v>
      </c>
      <c r="C48" s="10" t="s">
        <v>66</v>
      </c>
      <c r="D48" s="66" t="s">
        <v>266</v>
      </c>
      <c r="E48" s="4">
        <v>600</v>
      </c>
      <c r="F48" s="5">
        <v>6.1</v>
      </c>
      <c r="G48" s="4">
        <f t="shared" si="3"/>
        <v>3660</v>
      </c>
      <c r="H48" s="71" t="s">
        <v>384</v>
      </c>
    </row>
    <row r="49" spans="1:8" x14ac:dyDescent="0.3">
      <c r="A49" s="6">
        <v>37</v>
      </c>
      <c r="B49" s="2" t="s">
        <v>67</v>
      </c>
      <c r="C49" s="2" t="s">
        <v>68</v>
      </c>
      <c r="D49" s="66" t="s">
        <v>266</v>
      </c>
      <c r="E49" s="4">
        <v>1830</v>
      </c>
      <c r="F49" s="5">
        <v>21.41</v>
      </c>
      <c r="G49" s="4">
        <f t="shared" si="3"/>
        <v>39180.300000000003</v>
      </c>
      <c r="H49" s="71" t="s">
        <v>384</v>
      </c>
    </row>
    <row r="50" spans="1:8" x14ac:dyDescent="0.3">
      <c r="A50" s="6">
        <v>38</v>
      </c>
      <c r="B50" s="2" t="s">
        <v>67</v>
      </c>
      <c r="C50" s="2" t="s">
        <v>69</v>
      </c>
      <c r="D50" s="66" t="s">
        <v>266</v>
      </c>
      <c r="E50" s="4">
        <v>120</v>
      </c>
      <c r="F50" s="5">
        <v>8.5500000000000007</v>
      </c>
      <c r="G50" s="4">
        <f t="shared" si="3"/>
        <v>1026</v>
      </c>
      <c r="H50" s="71" t="s">
        <v>384</v>
      </c>
    </row>
    <row r="51" spans="1:8" x14ac:dyDescent="0.3">
      <c r="A51" s="6">
        <v>39</v>
      </c>
      <c r="B51" s="2" t="s">
        <v>70</v>
      </c>
      <c r="C51" s="13" t="s">
        <v>71</v>
      </c>
      <c r="D51" s="66" t="s">
        <v>266</v>
      </c>
      <c r="E51" s="4">
        <v>30</v>
      </c>
      <c r="F51" s="5">
        <v>149</v>
      </c>
      <c r="G51" s="4">
        <f t="shared" si="3"/>
        <v>4470</v>
      </c>
      <c r="H51" s="71" t="s">
        <v>384</v>
      </c>
    </row>
    <row r="52" spans="1:8" x14ac:dyDescent="0.3">
      <c r="A52" s="6">
        <v>40</v>
      </c>
      <c r="B52" s="9" t="s">
        <v>72</v>
      </c>
      <c r="C52" s="13" t="s">
        <v>73</v>
      </c>
      <c r="D52" s="66" t="s">
        <v>266</v>
      </c>
      <c r="E52" s="4">
        <v>120</v>
      </c>
      <c r="F52" s="5">
        <v>162</v>
      </c>
      <c r="G52" s="4">
        <f t="shared" si="3"/>
        <v>19440</v>
      </c>
      <c r="H52" s="71" t="s">
        <v>384</v>
      </c>
    </row>
    <row r="53" spans="1:8" ht="27.75" customHeight="1" x14ac:dyDescent="0.3">
      <c r="A53" s="6">
        <v>41</v>
      </c>
      <c r="B53" s="7" t="s">
        <v>74</v>
      </c>
      <c r="C53" s="28" t="s">
        <v>75</v>
      </c>
      <c r="D53" s="66" t="s">
        <v>266</v>
      </c>
      <c r="E53" s="4">
        <v>240</v>
      </c>
      <c r="F53" s="5">
        <v>506.86</v>
      </c>
      <c r="G53" s="4">
        <f t="shared" si="3"/>
        <v>121646.40000000001</v>
      </c>
      <c r="H53" s="71" t="s">
        <v>384</v>
      </c>
    </row>
    <row r="54" spans="1:8" ht="24.75" customHeight="1" x14ac:dyDescent="0.3">
      <c r="A54" s="6">
        <v>42</v>
      </c>
      <c r="B54" s="7" t="s">
        <v>74</v>
      </c>
      <c r="C54" s="28" t="s">
        <v>76</v>
      </c>
      <c r="D54" s="66" t="s">
        <v>266</v>
      </c>
      <c r="E54" s="4">
        <v>2250</v>
      </c>
      <c r="F54" s="5">
        <v>93.9</v>
      </c>
      <c r="G54" s="4">
        <f t="shared" si="3"/>
        <v>211275</v>
      </c>
      <c r="H54" s="71" t="s">
        <v>384</v>
      </c>
    </row>
    <row r="55" spans="1:8" x14ac:dyDescent="0.3">
      <c r="A55" s="6">
        <v>43</v>
      </c>
      <c r="B55" s="2" t="s">
        <v>77</v>
      </c>
      <c r="C55" s="8" t="s">
        <v>78</v>
      </c>
      <c r="D55" s="66" t="s">
        <v>266</v>
      </c>
      <c r="E55" s="4">
        <v>7000</v>
      </c>
      <c r="F55" s="5">
        <v>33</v>
      </c>
      <c r="G55" s="4">
        <f t="shared" si="3"/>
        <v>231000</v>
      </c>
      <c r="H55" s="71" t="s">
        <v>384</v>
      </c>
    </row>
    <row r="56" spans="1:8" x14ac:dyDescent="0.3">
      <c r="A56" s="6">
        <v>44</v>
      </c>
      <c r="B56" s="2" t="s">
        <v>79</v>
      </c>
      <c r="C56" s="2" t="s">
        <v>80</v>
      </c>
      <c r="D56" s="66" t="s">
        <v>266</v>
      </c>
      <c r="E56" s="4">
        <v>10680</v>
      </c>
      <c r="F56" s="5">
        <v>76.400000000000006</v>
      </c>
      <c r="G56" s="4">
        <f t="shared" si="3"/>
        <v>815952.00000000012</v>
      </c>
      <c r="H56" s="71" t="s">
        <v>384</v>
      </c>
    </row>
    <row r="57" spans="1:8" x14ac:dyDescent="0.3">
      <c r="A57" s="6">
        <v>45</v>
      </c>
      <c r="B57" s="2" t="s">
        <v>81</v>
      </c>
      <c r="C57" s="8" t="s">
        <v>82</v>
      </c>
      <c r="D57" s="66" t="s">
        <v>266</v>
      </c>
      <c r="E57" s="4">
        <v>1350</v>
      </c>
      <c r="F57" s="5">
        <v>208.5</v>
      </c>
      <c r="G57" s="4">
        <f t="shared" si="3"/>
        <v>281475</v>
      </c>
      <c r="H57" s="71" t="s">
        <v>384</v>
      </c>
    </row>
    <row r="58" spans="1:8" x14ac:dyDescent="0.3">
      <c r="A58" s="6">
        <v>46</v>
      </c>
      <c r="B58" s="2" t="s">
        <v>81</v>
      </c>
      <c r="C58" s="8" t="s">
        <v>83</v>
      </c>
      <c r="D58" s="66" t="s">
        <v>266</v>
      </c>
      <c r="E58" s="4">
        <v>5750</v>
      </c>
      <c r="F58" s="5">
        <v>25.2</v>
      </c>
      <c r="G58" s="4">
        <f t="shared" si="3"/>
        <v>144900</v>
      </c>
      <c r="H58" s="71" t="s">
        <v>384</v>
      </c>
    </row>
    <row r="59" spans="1:8" x14ac:dyDescent="0.3">
      <c r="A59" s="6">
        <v>47</v>
      </c>
      <c r="B59" s="9" t="s">
        <v>74</v>
      </c>
      <c r="C59" s="9" t="s">
        <v>84</v>
      </c>
      <c r="D59" s="66" t="s">
        <v>266</v>
      </c>
      <c r="E59" s="4">
        <v>240</v>
      </c>
      <c r="F59" s="5">
        <v>5.04</v>
      </c>
      <c r="G59" s="4">
        <f t="shared" si="3"/>
        <v>1209.5999999999999</v>
      </c>
      <c r="H59" s="71" t="s">
        <v>384</v>
      </c>
    </row>
    <row r="60" spans="1:8" x14ac:dyDescent="0.3">
      <c r="A60" s="6">
        <v>48</v>
      </c>
      <c r="B60" s="11" t="s">
        <v>85</v>
      </c>
      <c r="C60" s="11" t="s">
        <v>86</v>
      </c>
      <c r="D60" s="66" t="s">
        <v>266</v>
      </c>
      <c r="E60" s="4">
        <v>40</v>
      </c>
      <c r="F60" s="5">
        <v>3.92</v>
      </c>
      <c r="G60" s="4">
        <f t="shared" si="3"/>
        <v>156.80000000000001</v>
      </c>
      <c r="H60" s="71" t="s">
        <v>384</v>
      </c>
    </row>
    <row r="61" spans="1:8" x14ac:dyDescent="0.3">
      <c r="A61" s="6">
        <v>49</v>
      </c>
      <c r="B61" s="9" t="s">
        <v>87</v>
      </c>
      <c r="C61" s="10" t="s">
        <v>88</v>
      </c>
      <c r="D61" s="66" t="s">
        <v>266</v>
      </c>
      <c r="E61" s="4">
        <v>350</v>
      </c>
      <c r="F61" s="5">
        <v>10</v>
      </c>
      <c r="G61" s="4">
        <f t="shared" ref="G61:G64" si="4">F61*E61</f>
        <v>3500</v>
      </c>
      <c r="H61" s="71" t="s">
        <v>384</v>
      </c>
    </row>
    <row r="62" spans="1:8" ht="27" x14ac:dyDescent="0.3">
      <c r="A62" s="6">
        <v>50</v>
      </c>
      <c r="B62" s="7" t="s">
        <v>89</v>
      </c>
      <c r="C62" s="28" t="s">
        <v>90</v>
      </c>
      <c r="D62" s="66" t="s">
        <v>266</v>
      </c>
      <c r="E62" s="4">
        <v>10</v>
      </c>
      <c r="F62" s="5">
        <v>138</v>
      </c>
      <c r="G62" s="4">
        <f t="shared" si="4"/>
        <v>1380</v>
      </c>
      <c r="H62" s="71" t="s">
        <v>384</v>
      </c>
    </row>
    <row r="63" spans="1:8" ht="43.5" customHeight="1" x14ac:dyDescent="0.3">
      <c r="A63" s="6">
        <v>51</v>
      </c>
      <c r="B63" s="13" t="s">
        <v>57</v>
      </c>
      <c r="C63" s="13" t="s">
        <v>91</v>
      </c>
      <c r="D63" s="66" t="s">
        <v>266</v>
      </c>
      <c r="E63" s="4">
        <v>1000</v>
      </c>
      <c r="F63" s="34">
        <v>13.2</v>
      </c>
      <c r="G63" s="4">
        <f t="shared" si="4"/>
        <v>13200</v>
      </c>
      <c r="H63" s="71" t="s">
        <v>384</v>
      </c>
    </row>
    <row r="64" spans="1:8" ht="27" customHeight="1" x14ac:dyDescent="0.3">
      <c r="A64" s="6">
        <v>52</v>
      </c>
      <c r="B64" s="13" t="s">
        <v>92</v>
      </c>
      <c r="C64" s="13" t="s">
        <v>93</v>
      </c>
      <c r="D64" s="66" t="s">
        <v>266</v>
      </c>
      <c r="E64" s="4">
        <v>100</v>
      </c>
      <c r="F64" s="34">
        <v>30.55</v>
      </c>
      <c r="G64" s="4">
        <f t="shared" si="4"/>
        <v>3055</v>
      </c>
      <c r="H64" s="71" t="s">
        <v>384</v>
      </c>
    </row>
    <row r="65" spans="1:8" x14ac:dyDescent="0.3">
      <c r="A65" s="6">
        <v>53</v>
      </c>
      <c r="B65" s="9" t="s">
        <v>95</v>
      </c>
      <c r="C65" s="10" t="s">
        <v>96</v>
      </c>
      <c r="D65" s="66" t="s">
        <v>266</v>
      </c>
      <c r="E65" s="4">
        <v>2</v>
      </c>
      <c r="F65" s="34">
        <v>450</v>
      </c>
      <c r="G65" s="4">
        <f t="shared" ref="G65" si="5">F65*E65</f>
        <v>900</v>
      </c>
      <c r="H65" s="71" t="s">
        <v>384</v>
      </c>
    </row>
    <row r="66" spans="1:8" x14ac:dyDescent="0.3">
      <c r="A66" s="6">
        <v>54</v>
      </c>
      <c r="B66" s="9" t="s">
        <v>97</v>
      </c>
      <c r="C66" s="14" t="s">
        <v>98</v>
      </c>
      <c r="D66" s="66" t="s">
        <v>266</v>
      </c>
      <c r="E66" s="4">
        <v>10</v>
      </c>
      <c r="F66" s="34">
        <v>1300.97</v>
      </c>
      <c r="G66" s="4">
        <f t="shared" ref="G66:G71" si="6">F66*E66</f>
        <v>13009.7</v>
      </c>
      <c r="H66" s="71" t="s">
        <v>384</v>
      </c>
    </row>
    <row r="67" spans="1:8" x14ac:dyDescent="0.3">
      <c r="A67" s="6">
        <v>55</v>
      </c>
      <c r="B67" s="11" t="s">
        <v>99</v>
      </c>
      <c r="C67" s="31" t="s">
        <v>100</v>
      </c>
      <c r="D67" s="66" t="s">
        <v>266</v>
      </c>
      <c r="E67" s="4">
        <v>3360</v>
      </c>
      <c r="F67" s="16">
        <v>8.6999999999999993</v>
      </c>
      <c r="G67" s="4">
        <f t="shared" si="6"/>
        <v>29231.999999999996</v>
      </c>
      <c r="H67" s="71" t="s">
        <v>384</v>
      </c>
    </row>
    <row r="68" spans="1:8" ht="25.5" x14ac:dyDescent="0.3">
      <c r="A68" s="6">
        <v>56</v>
      </c>
      <c r="B68" s="13" t="s">
        <v>276</v>
      </c>
      <c r="C68" s="14" t="s">
        <v>277</v>
      </c>
      <c r="D68" s="66" t="s">
        <v>266</v>
      </c>
      <c r="E68" s="4">
        <v>26400</v>
      </c>
      <c r="F68" s="5">
        <v>5.25</v>
      </c>
      <c r="G68" s="4">
        <f t="shared" si="6"/>
        <v>138600</v>
      </c>
      <c r="H68" s="71" t="s">
        <v>384</v>
      </c>
    </row>
    <row r="69" spans="1:8" x14ac:dyDescent="0.3">
      <c r="A69" s="6">
        <v>57</v>
      </c>
      <c r="B69" s="11" t="s">
        <v>278</v>
      </c>
      <c r="C69" s="31" t="s">
        <v>279</v>
      </c>
      <c r="D69" s="66" t="s">
        <v>266</v>
      </c>
      <c r="E69" s="4">
        <v>144</v>
      </c>
      <c r="F69" s="5">
        <v>152</v>
      </c>
      <c r="G69" s="4">
        <f t="shared" si="6"/>
        <v>21888</v>
      </c>
      <c r="H69" s="71" t="s">
        <v>384</v>
      </c>
    </row>
    <row r="70" spans="1:8" ht="27" x14ac:dyDescent="0.3">
      <c r="A70" s="6">
        <v>58</v>
      </c>
      <c r="B70" s="7" t="s">
        <v>280</v>
      </c>
      <c r="C70" s="28" t="s">
        <v>281</v>
      </c>
      <c r="D70" s="66" t="s">
        <v>266</v>
      </c>
      <c r="E70" s="4">
        <v>1296</v>
      </c>
      <c r="F70" s="5">
        <v>150</v>
      </c>
      <c r="G70" s="4">
        <f t="shared" si="6"/>
        <v>194400</v>
      </c>
      <c r="H70" s="71" t="s">
        <v>384</v>
      </c>
    </row>
    <row r="71" spans="1:8" ht="27" x14ac:dyDescent="0.3">
      <c r="A71" s="6">
        <v>59</v>
      </c>
      <c r="B71" s="7" t="s">
        <v>280</v>
      </c>
      <c r="C71" s="28" t="s">
        <v>282</v>
      </c>
      <c r="D71" s="66" t="s">
        <v>266</v>
      </c>
      <c r="E71" s="4">
        <v>810</v>
      </c>
      <c r="F71" s="5">
        <v>160</v>
      </c>
      <c r="G71" s="4">
        <f t="shared" si="6"/>
        <v>129600</v>
      </c>
      <c r="H71" s="71" t="s">
        <v>384</v>
      </c>
    </row>
    <row r="72" spans="1:8" ht="32.25" customHeight="1" x14ac:dyDescent="0.3">
      <c r="A72" s="6">
        <v>60</v>
      </c>
      <c r="B72" s="31">
        <v>33691176</v>
      </c>
      <c r="C72" s="14" t="s">
        <v>338</v>
      </c>
      <c r="D72" s="66" t="s">
        <v>266</v>
      </c>
      <c r="E72" s="4">
        <v>3300</v>
      </c>
      <c r="F72" s="5">
        <v>115.1</v>
      </c>
      <c r="G72" s="4">
        <f t="shared" ref="G72:G79" si="7">F72*E72</f>
        <v>379830</v>
      </c>
      <c r="H72" s="71" t="s">
        <v>384</v>
      </c>
    </row>
    <row r="73" spans="1:8" x14ac:dyDescent="0.3">
      <c r="A73" s="6">
        <v>61</v>
      </c>
      <c r="B73" s="31" t="s">
        <v>283</v>
      </c>
      <c r="C73" s="31" t="s">
        <v>293</v>
      </c>
      <c r="D73" s="66" t="s">
        <v>266</v>
      </c>
      <c r="E73" s="4">
        <v>600</v>
      </c>
      <c r="F73" s="5">
        <v>114</v>
      </c>
      <c r="G73" s="4">
        <f t="shared" si="7"/>
        <v>68400</v>
      </c>
      <c r="H73" s="71" t="s">
        <v>384</v>
      </c>
    </row>
    <row r="74" spans="1:8" x14ac:dyDescent="0.3">
      <c r="A74" s="6">
        <v>62</v>
      </c>
      <c r="B74" s="2" t="s">
        <v>284</v>
      </c>
      <c r="C74" s="2" t="s">
        <v>285</v>
      </c>
      <c r="D74" s="66" t="s">
        <v>266</v>
      </c>
      <c r="E74" s="4">
        <v>2100</v>
      </c>
      <c r="F74" s="5">
        <v>17.5</v>
      </c>
      <c r="G74" s="4">
        <f t="shared" si="7"/>
        <v>36750</v>
      </c>
      <c r="H74" s="71" t="s">
        <v>384</v>
      </c>
    </row>
    <row r="75" spans="1:8" x14ac:dyDescent="0.3">
      <c r="A75" s="6">
        <v>63</v>
      </c>
      <c r="B75" s="11" t="s">
        <v>94</v>
      </c>
      <c r="C75" s="31" t="s">
        <v>286</v>
      </c>
      <c r="D75" s="66" t="s">
        <v>266</v>
      </c>
      <c r="E75" s="4">
        <v>40</v>
      </c>
      <c r="F75" s="5">
        <v>40</v>
      </c>
      <c r="G75" s="4">
        <f t="shared" si="7"/>
        <v>1600</v>
      </c>
      <c r="H75" s="71" t="s">
        <v>384</v>
      </c>
    </row>
    <row r="76" spans="1:8" ht="25.5" x14ac:dyDescent="0.3">
      <c r="A76" s="6">
        <v>64</v>
      </c>
      <c r="B76" s="11" t="s">
        <v>287</v>
      </c>
      <c r="C76" s="14" t="s">
        <v>288</v>
      </c>
      <c r="D76" s="66" t="s">
        <v>266</v>
      </c>
      <c r="E76" s="4">
        <v>40</v>
      </c>
      <c r="F76" s="5">
        <v>8</v>
      </c>
      <c r="G76" s="4">
        <f t="shared" si="7"/>
        <v>320</v>
      </c>
      <c r="H76" s="71" t="s">
        <v>384</v>
      </c>
    </row>
    <row r="77" spans="1:8" ht="33" customHeight="1" x14ac:dyDescent="0.3">
      <c r="A77" s="6">
        <v>65</v>
      </c>
      <c r="B77" s="13" t="s">
        <v>289</v>
      </c>
      <c r="C77" s="14" t="s">
        <v>290</v>
      </c>
      <c r="D77" s="66" t="s">
        <v>266</v>
      </c>
      <c r="E77" s="4">
        <v>20</v>
      </c>
      <c r="F77" s="5">
        <v>1320</v>
      </c>
      <c r="G77" s="4">
        <f t="shared" si="7"/>
        <v>26400</v>
      </c>
      <c r="H77" s="71" t="s">
        <v>384</v>
      </c>
    </row>
    <row r="78" spans="1:8" x14ac:dyDescent="0.3">
      <c r="A78" s="6">
        <v>66</v>
      </c>
      <c r="B78" s="11" t="s">
        <v>291</v>
      </c>
      <c r="C78" s="31" t="s">
        <v>292</v>
      </c>
      <c r="D78" s="66" t="s">
        <v>266</v>
      </c>
      <c r="E78" s="4">
        <v>480</v>
      </c>
      <c r="F78" s="5">
        <v>18.75</v>
      </c>
      <c r="G78" s="4">
        <f t="shared" si="7"/>
        <v>9000</v>
      </c>
      <c r="H78" s="71" t="s">
        <v>384</v>
      </c>
    </row>
    <row r="79" spans="1:8" ht="25.5" x14ac:dyDescent="0.3">
      <c r="A79" s="6">
        <v>67</v>
      </c>
      <c r="B79" s="13" t="s">
        <v>106</v>
      </c>
      <c r="C79" s="14" t="s">
        <v>385</v>
      </c>
      <c r="D79" s="66" t="s">
        <v>266</v>
      </c>
      <c r="E79" s="4">
        <v>8100</v>
      </c>
      <c r="F79" s="5">
        <v>9</v>
      </c>
      <c r="G79" s="4">
        <f t="shared" si="7"/>
        <v>72900</v>
      </c>
      <c r="H79" s="71" t="s">
        <v>384</v>
      </c>
    </row>
    <row r="80" spans="1:8" x14ac:dyDescent="0.3">
      <c r="A80" s="6"/>
      <c r="B80" s="15" t="s">
        <v>27</v>
      </c>
      <c r="C80" s="2"/>
      <c r="D80" s="50"/>
      <c r="E80" s="4"/>
      <c r="F80" s="5"/>
      <c r="G80" s="32">
        <f>SUM(G29:G79)</f>
        <v>6425573.2999999998</v>
      </c>
      <c r="H80" s="51"/>
    </row>
    <row r="81" spans="1:8" ht="29.25" customHeight="1" x14ac:dyDescent="0.3">
      <c r="A81" s="1">
        <v>69</v>
      </c>
      <c r="B81" s="2" t="s">
        <v>101</v>
      </c>
      <c r="C81" s="8" t="s">
        <v>275</v>
      </c>
      <c r="D81" s="66" t="s">
        <v>266</v>
      </c>
      <c r="E81" s="4">
        <v>750</v>
      </c>
      <c r="F81" s="5">
        <v>224</v>
      </c>
      <c r="G81" s="4">
        <f>F81*E81</f>
        <v>168000</v>
      </c>
      <c r="H81" s="71" t="s">
        <v>383</v>
      </c>
    </row>
    <row r="82" spans="1:8" ht="25.5" x14ac:dyDescent="0.3">
      <c r="A82" s="1">
        <v>70</v>
      </c>
      <c r="B82" s="11" t="s">
        <v>102</v>
      </c>
      <c r="C82" s="8" t="s">
        <v>103</v>
      </c>
      <c r="D82" s="66" t="s">
        <v>266</v>
      </c>
      <c r="E82" s="4">
        <v>450</v>
      </c>
      <c r="F82" s="4">
        <v>35</v>
      </c>
      <c r="G82" s="4">
        <f>F82*E82</f>
        <v>15750</v>
      </c>
      <c r="H82" s="71" t="s">
        <v>383</v>
      </c>
    </row>
    <row r="83" spans="1:8" ht="27" customHeight="1" x14ac:dyDescent="0.3">
      <c r="A83" s="1">
        <v>71</v>
      </c>
      <c r="B83" s="7" t="s">
        <v>104</v>
      </c>
      <c r="C83" s="2" t="s">
        <v>330</v>
      </c>
      <c r="D83" s="66" t="s">
        <v>266</v>
      </c>
      <c r="E83" s="4">
        <v>200</v>
      </c>
      <c r="F83" s="4">
        <v>300</v>
      </c>
      <c r="G83" s="4">
        <f>F83*E83</f>
        <v>60000</v>
      </c>
      <c r="H83" s="71" t="s">
        <v>383</v>
      </c>
    </row>
    <row r="84" spans="1:8" ht="19.5" customHeight="1" x14ac:dyDescent="0.3">
      <c r="A84" s="1">
        <v>72</v>
      </c>
      <c r="B84" s="7" t="s">
        <v>104</v>
      </c>
      <c r="C84" s="2" t="s">
        <v>105</v>
      </c>
      <c r="D84" s="66" t="s">
        <v>266</v>
      </c>
      <c r="E84" s="4">
        <v>200</v>
      </c>
      <c r="F84" s="4">
        <v>180</v>
      </c>
      <c r="G84" s="4">
        <f>F84*E84</f>
        <v>36000</v>
      </c>
      <c r="H84" s="71" t="s">
        <v>383</v>
      </c>
    </row>
    <row r="85" spans="1:8" ht="27" customHeight="1" x14ac:dyDescent="0.3">
      <c r="A85" s="1">
        <v>73</v>
      </c>
      <c r="B85" s="79" t="s">
        <v>104</v>
      </c>
      <c r="C85" s="80" t="s">
        <v>330</v>
      </c>
      <c r="D85" s="81" t="s">
        <v>266</v>
      </c>
      <c r="E85" s="75">
        <v>400</v>
      </c>
      <c r="F85" s="75">
        <v>300</v>
      </c>
      <c r="G85" s="75">
        <f>F85*E85</f>
        <v>120000</v>
      </c>
      <c r="H85" s="82" t="s">
        <v>383</v>
      </c>
    </row>
    <row r="86" spans="1:8" x14ac:dyDescent="0.3">
      <c r="A86" s="1"/>
      <c r="B86" s="15" t="s">
        <v>27</v>
      </c>
      <c r="C86" s="2"/>
      <c r="D86" s="50"/>
      <c r="E86" s="50"/>
      <c r="F86" s="50"/>
      <c r="G86" s="32">
        <f>SUM(G81:G85)</f>
        <v>399750</v>
      </c>
      <c r="H86" s="51"/>
    </row>
    <row r="87" spans="1:8" x14ac:dyDescent="0.3">
      <c r="A87" s="1"/>
      <c r="B87" s="15" t="s">
        <v>107</v>
      </c>
      <c r="C87" s="2"/>
      <c r="D87" s="51"/>
      <c r="E87" s="51"/>
      <c r="F87" s="51"/>
      <c r="G87" s="32">
        <f>G86+G80+G28+G26</f>
        <v>7550661.2999999998</v>
      </c>
      <c r="H87" s="51"/>
    </row>
    <row r="88" spans="1:8" x14ac:dyDescent="0.3">
      <c r="A88" s="1"/>
      <c r="B88" s="15" t="s">
        <v>108</v>
      </c>
      <c r="C88" s="2"/>
      <c r="D88" s="51"/>
      <c r="E88" s="37"/>
      <c r="F88" s="4"/>
      <c r="G88" s="4"/>
      <c r="H88" s="51"/>
    </row>
    <row r="89" spans="1:8" s="68" customFormat="1" ht="13.5" x14ac:dyDescent="0.25">
      <c r="A89" s="1">
        <v>73</v>
      </c>
      <c r="B89" s="2" t="s">
        <v>301</v>
      </c>
      <c r="C89" s="8" t="s">
        <v>302</v>
      </c>
      <c r="D89" s="37" t="s">
        <v>269</v>
      </c>
      <c r="E89" s="37">
        <v>10</v>
      </c>
      <c r="F89" s="37">
        <v>4019.9999999999995</v>
      </c>
      <c r="G89" s="4">
        <f t="shared" ref="G89" si="8">F89*E89</f>
        <v>40199.999999999993</v>
      </c>
      <c r="H89" s="1" t="s">
        <v>384</v>
      </c>
    </row>
    <row r="90" spans="1:8" x14ac:dyDescent="0.3">
      <c r="A90" s="1">
        <v>74</v>
      </c>
      <c r="B90" s="7" t="s">
        <v>109</v>
      </c>
      <c r="C90" s="8" t="s">
        <v>110</v>
      </c>
      <c r="D90" s="37" t="s">
        <v>266</v>
      </c>
      <c r="E90" s="37">
        <v>40</v>
      </c>
      <c r="F90" s="4">
        <v>100</v>
      </c>
      <c r="G90" s="4">
        <f t="shared" ref="G90:G113" si="9">F90*E90</f>
        <v>4000</v>
      </c>
      <c r="H90" s="1" t="s">
        <v>384</v>
      </c>
    </row>
    <row r="91" spans="1:8" x14ac:dyDescent="0.3">
      <c r="A91" s="1">
        <v>75</v>
      </c>
      <c r="B91" s="2" t="s">
        <v>111</v>
      </c>
      <c r="C91" s="8" t="s">
        <v>112</v>
      </c>
      <c r="D91" s="37" t="s">
        <v>266</v>
      </c>
      <c r="E91" s="37">
        <v>10</v>
      </c>
      <c r="F91" s="4">
        <v>350</v>
      </c>
      <c r="G91" s="4">
        <f t="shared" si="9"/>
        <v>3500</v>
      </c>
      <c r="H91" s="1" t="s">
        <v>384</v>
      </c>
    </row>
    <row r="92" spans="1:8" x14ac:dyDescent="0.3">
      <c r="A92" s="1">
        <v>76</v>
      </c>
      <c r="B92" s="7" t="s">
        <v>113</v>
      </c>
      <c r="C92" s="8" t="s">
        <v>114</v>
      </c>
      <c r="D92" s="37" t="s">
        <v>266</v>
      </c>
      <c r="E92" s="37">
        <v>40</v>
      </c>
      <c r="F92" s="4">
        <v>250</v>
      </c>
      <c r="G92" s="4">
        <f t="shared" si="9"/>
        <v>10000</v>
      </c>
      <c r="H92" s="1" t="s">
        <v>384</v>
      </c>
    </row>
    <row r="93" spans="1:8" x14ac:dyDescent="0.3">
      <c r="A93" s="1">
        <v>77</v>
      </c>
      <c r="B93" s="7" t="s">
        <v>115</v>
      </c>
      <c r="C93" s="8" t="s">
        <v>116</v>
      </c>
      <c r="D93" s="37" t="s">
        <v>266</v>
      </c>
      <c r="E93" s="37">
        <v>250</v>
      </c>
      <c r="F93" s="4">
        <v>100</v>
      </c>
      <c r="G93" s="4">
        <f t="shared" si="9"/>
        <v>25000</v>
      </c>
      <c r="H93" s="1" t="s">
        <v>384</v>
      </c>
    </row>
    <row r="94" spans="1:8" s="68" customFormat="1" ht="13.5" x14ac:dyDescent="0.25">
      <c r="A94" s="1">
        <v>78</v>
      </c>
      <c r="B94" s="2" t="s">
        <v>303</v>
      </c>
      <c r="C94" s="8" t="s">
        <v>304</v>
      </c>
      <c r="D94" s="37" t="s">
        <v>269</v>
      </c>
      <c r="E94" s="37">
        <v>30</v>
      </c>
      <c r="F94" s="37">
        <v>352</v>
      </c>
      <c r="G94" s="4">
        <f t="shared" si="9"/>
        <v>10560</v>
      </c>
      <c r="H94" s="1" t="s">
        <v>384</v>
      </c>
    </row>
    <row r="95" spans="1:8" x14ac:dyDescent="0.3">
      <c r="A95" s="1">
        <v>79</v>
      </c>
      <c r="B95" s="2" t="s">
        <v>117</v>
      </c>
      <c r="C95" s="8" t="s">
        <v>118</v>
      </c>
      <c r="D95" s="37" t="s">
        <v>266</v>
      </c>
      <c r="E95" s="37">
        <v>50</v>
      </c>
      <c r="F95" s="4">
        <v>50</v>
      </c>
      <c r="G95" s="4">
        <f t="shared" si="9"/>
        <v>2500</v>
      </c>
      <c r="H95" s="1" t="s">
        <v>384</v>
      </c>
    </row>
    <row r="96" spans="1:8" ht="18" customHeight="1" x14ac:dyDescent="0.3">
      <c r="A96" s="1">
        <v>80</v>
      </c>
      <c r="B96" s="7" t="s">
        <v>119</v>
      </c>
      <c r="C96" s="2" t="s">
        <v>120</v>
      </c>
      <c r="D96" s="37" t="s">
        <v>266</v>
      </c>
      <c r="E96" s="37">
        <v>60</v>
      </c>
      <c r="F96" s="4">
        <v>300</v>
      </c>
      <c r="G96" s="4">
        <f t="shared" si="9"/>
        <v>18000</v>
      </c>
      <c r="H96" s="1" t="s">
        <v>384</v>
      </c>
    </row>
    <row r="97" spans="1:8" ht="31.5" customHeight="1" x14ac:dyDescent="0.3">
      <c r="A97" s="1">
        <v>81</v>
      </c>
      <c r="B97" s="7" t="s">
        <v>121</v>
      </c>
      <c r="C97" s="2" t="s">
        <v>325</v>
      </c>
      <c r="D97" s="37" t="s">
        <v>266</v>
      </c>
      <c r="E97" s="37">
        <v>20</v>
      </c>
      <c r="F97" s="4">
        <v>150</v>
      </c>
      <c r="G97" s="4">
        <f t="shared" si="9"/>
        <v>3000</v>
      </c>
      <c r="H97" s="1" t="s">
        <v>384</v>
      </c>
    </row>
    <row r="98" spans="1:8" ht="25.5" customHeight="1" x14ac:dyDescent="0.3">
      <c r="A98" s="1">
        <v>82</v>
      </c>
      <c r="B98" s="7" t="s">
        <v>122</v>
      </c>
      <c r="C98" s="2" t="s">
        <v>326</v>
      </c>
      <c r="D98" s="37" t="s">
        <v>266</v>
      </c>
      <c r="E98" s="37">
        <v>20</v>
      </c>
      <c r="F98" s="4">
        <v>500</v>
      </c>
      <c r="G98" s="4">
        <f t="shared" si="9"/>
        <v>10000</v>
      </c>
      <c r="H98" s="1" t="s">
        <v>384</v>
      </c>
    </row>
    <row r="99" spans="1:8" s="68" customFormat="1" ht="25.5" x14ac:dyDescent="0.25">
      <c r="A99" s="1">
        <v>83</v>
      </c>
      <c r="B99" s="2" t="s">
        <v>305</v>
      </c>
      <c r="C99" s="8" t="s">
        <v>306</v>
      </c>
      <c r="D99" s="37" t="s">
        <v>269</v>
      </c>
      <c r="E99" s="37">
        <v>100</v>
      </c>
      <c r="F99" s="37">
        <v>200.99999999999997</v>
      </c>
      <c r="G99" s="4">
        <f t="shared" si="9"/>
        <v>20099.999999999996</v>
      </c>
      <c r="H99" s="1" t="s">
        <v>384</v>
      </c>
    </row>
    <row r="100" spans="1:8" x14ac:dyDescent="0.3">
      <c r="A100" s="1">
        <v>84</v>
      </c>
      <c r="B100" s="7" t="s">
        <v>123</v>
      </c>
      <c r="C100" s="2" t="s">
        <v>124</v>
      </c>
      <c r="D100" s="37" t="s">
        <v>266</v>
      </c>
      <c r="E100" s="37">
        <v>30</v>
      </c>
      <c r="F100" s="4">
        <v>200</v>
      </c>
      <c r="G100" s="4">
        <f t="shared" si="9"/>
        <v>6000</v>
      </c>
      <c r="H100" s="1" t="s">
        <v>384</v>
      </c>
    </row>
    <row r="101" spans="1:8" s="68" customFormat="1" ht="13.5" x14ac:dyDescent="0.25">
      <c r="A101" s="1">
        <v>85</v>
      </c>
      <c r="B101" s="7" t="s">
        <v>307</v>
      </c>
      <c r="C101" s="8" t="s">
        <v>308</v>
      </c>
      <c r="D101" s="16" t="s">
        <v>269</v>
      </c>
      <c r="E101" s="37">
        <v>30</v>
      </c>
      <c r="F101" s="16">
        <v>151</v>
      </c>
      <c r="G101" s="4">
        <f t="shared" si="9"/>
        <v>4530</v>
      </c>
      <c r="H101" s="1" t="s">
        <v>384</v>
      </c>
    </row>
    <row r="102" spans="1:8" s="68" customFormat="1" ht="13.5" x14ac:dyDescent="0.25">
      <c r="A102" s="1">
        <v>86</v>
      </c>
      <c r="B102" s="7" t="s">
        <v>309</v>
      </c>
      <c r="C102" s="2" t="s">
        <v>310</v>
      </c>
      <c r="D102" s="37" t="s">
        <v>311</v>
      </c>
      <c r="E102" s="37">
        <v>20</v>
      </c>
      <c r="F102" s="37">
        <v>200.99999999999997</v>
      </c>
      <c r="G102" s="4">
        <f t="shared" si="9"/>
        <v>4019.9999999999995</v>
      </c>
      <c r="H102" s="1" t="s">
        <v>384</v>
      </c>
    </row>
    <row r="103" spans="1:8" ht="38.25" x14ac:dyDescent="0.3">
      <c r="A103" s="1">
        <v>87</v>
      </c>
      <c r="B103" s="7" t="s">
        <v>125</v>
      </c>
      <c r="C103" s="2" t="s">
        <v>126</v>
      </c>
      <c r="D103" s="37" t="s">
        <v>266</v>
      </c>
      <c r="E103" s="37">
        <v>20</v>
      </c>
      <c r="F103" s="4">
        <v>1000</v>
      </c>
      <c r="G103" s="4">
        <f t="shared" si="9"/>
        <v>20000</v>
      </c>
      <c r="H103" s="1" t="s">
        <v>384</v>
      </c>
    </row>
    <row r="104" spans="1:8" ht="33" customHeight="1" x14ac:dyDescent="0.3">
      <c r="A104" s="1">
        <v>88</v>
      </c>
      <c r="B104" s="7" t="s">
        <v>125</v>
      </c>
      <c r="C104" s="2" t="s">
        <v>127</v>
      </c>
      <c r="D104" s="37" t="s">
        <v>266</v>
      </c>
      <c r="E104" s="37">
        <v>20</v>
      </c>
      <c r="F104" s="4">
        <v>1000</v>
      </c>
      <c r="G104" s="4">
        <f t="shared" si="9"/>
        <v>20000</v>
      </c>
      <c r="H104" s="1" t="s">
        <v>384</v>
      </c>
    </row>
    <row r="105" spans="1:8" ht="19.5" customHeight="1" x14ac:dyDescent="0.3">
      <c r="A105" s="1">
        <v>89</v>
      </c>
      <c r="B105" s="7" t="s">
        <v>128</v>
      </c>
      <c r="C105" s="8" t="s">
        <v>129</v>
      </c>
      <c r="D105" s="37" t="s">
        <v>266</v>
      </c>
      <c r="E105" s="33">
        <v>700</v>
      </c>
      <c r="F105" s="4">
        <v>15</v>
      </c>
      <c r="G105" s="4">
        <f t="shared" si="9"/>
        <v>10500</v>
      </c>
      <c r="H105" s="1" t="s">
        <v>384</v>
      </c>
    </row>
    <row r="106" spans="1:8" x14ac:dyDescent="0.3">
      <c r="A106" s="1">
        <v>90</v>
      </c>
      <c r="B106" s="7" t="s">
        <v>130</v>
      </c>
      <c r="C106" s="8" t="s">
        <v>131</v>
      </c>
      <c r="D106" s="37" t="s">
        <v>266</v>
      </c>
      <c r="E106" s="37">
        <v>50</v>
      </c>
      <c r="F106" s="4">
        <v>250</v>
      </c>
      <c r="G106" s="4">
        <f t="shared" si="9"/>
        <v>12500</v>
      </c>
      <c r="H106" s="1" t="s">
        <v>384</v>
      </c>
    </row>
    <row r="107" spans="1:8" x14ac:dyDescent="0.3">
      <c r="A107" s="1">
        <v>91</v>
      </c>
      <c r="B107" s="36" t="s">
        <v>132</v>
      </c>
      <c r="C107" s="2" t="s">
        <v>133</v>
      </c>
      <c r="D107" s="37" t="s">
        <v>266</v>
      </c>
      <c r="E107" s="37">
        <v>50</v>
      </c>
      <c r="F107" s="4">
        <v>100</v>
      </c>
      <c r="G107" s="4">
        <f t="shared" si="9"/>
        <v>5000</v>
      </c>
      <c r="H107" s="1" t="s">
        <v>384</v>
      </c>
    </row>
    <row r="108" spans="1:8" x14ac:dyDescent="0.3">
      <c r="A108" s="1">
        <v>92</v>
      </c>
      <c r="B108" s="36" t="s">
        <v>132</v>
      </c>
      <c r="C108" s="8" t="s">
        <v>134</v>
      </c>
      <c r="D108" s="37" t="s">
        <v>266</v>
      </c>
      <c r="E108" s="37">
        <v>50</v>
      </c>
      <c r="F108" s="4">
        <v>100</v>
      </c>
      <c r="G108" s="4">
        <f t="shared" si="9"/>
        <v>5000</v>
      </c>
      <c r="H108" s="1" t="s">
        <v>384</v>
      </c>
    </row>
    <row r="109" spans="1:8" s="68" customFormat="1" ht="13.5" x14ac:dyDescent="0.25">
      <c r="A109" s="1">
        <v>93</v>
      </c>
      <c r="B109" s="2" t="s">
        <v>312</v>
      </c>
      <c r="C109" s="8" t="s">
        <v>313</v>
      </c>
      <c r="D109" s="37" t="s">
        <v>269</v>
      </c>
      <c r="E109" s="37">
        <v>20</v>
      </c>
      <c r="F109" s="37">
        <v>1110</v>
      </c>
      <c r="G109" s="4">
        <f t="shared" si="9"/>
        <v>22200</v>
      </c>
      <c r="H109" s="1" t="s">
        <v>384</v>
      </c>
    </row>
    <row r="110" spans="1:8" ht="18.75" customHeight="1" x14ac:dyDescent="0.3">
      <c r="A110" s="1">
        <v>94</v>
      </c>
      <c r="B110" s="7" t="s">
        <v>135</v>
      </c>
      <c r="C110" s="2" t="s">
        <v>136</v>
      </c>
      <c r="D110" s="67" t="s">
        <v>268</v>
      </c>
      <c r="E110" s="37">
        <v>800</v>
      </c>
      <c r="F110" s="4">
        <v>960</v>
      </c>
      <c r="G110" s="4">
        <f>F110*E110</f>
        <v>768000</v>
      </c>
      <c r="H110" s="1" t="s">
        <v>384</v>
      </c>
    </row>
    <row r="111" spans="1:8" s="68" customFormat="1" ht="13.5" x14ac:dyDescent="0.25">
      <c r="A111" s="1">
        <v>95</v>
      </c>
      <c r="B111" s="7" t="s">
        <v>314</v>
      </c>
      <c r="C111" s="2" t="s">
        <v>315</v>
      </c>
      <c r="D111" s="37" t="s">
        <v>311</v>
      </c>
      <c r="E111" s="37">
        <v>3</v>
      </c>
      <c r="F111" s="37">
        <v>905</v>
      </c>
      <c r="G111" s="4">
        <f t="shared" ref="G111" si="10">F111*E111</f>
        <v>2715</v>
      </c>
      <c r="H111" s="1" t="s">
        <v>384</v>
      </c>
    </row>
    <row r="112" spans="1:8" x14ac:dyDescent="0.3">
      <c r="A112" s="1">
        <v>96</v>
      </c>
      <c r="B112" s="2" t="s">
        <v>137</v>
      </c>
      <c r="C112" s="8" t="s">
        <v>138</v>
      </c>
      <c r="D112" s="37" t="s">
        <v>266</v>
      </c>
      <c r="E112" s="37">
        <v>2000</v>
      </c>
      <c r="F112" s="4">
        <v>50</v>
      </c>
      <c r="G112" s="4">
        <f t="shared" si="9"/>
        <v>100000</v>
      </c>
      <c r="H112" s="1" t="s">
        <v>384</v>
      </c>
    </row>
    <row r="113" spans="1:8" x14ac:dyDescent="0.3">
      <c r="A113" s="1">
        <v>97</v>
      </c>
      <c r="B113" s="7" t="s">
        <v>139</v>
      </c>
      <c r="C113" s="2" t="s">
        <v>140</v>
      </c>
      <c r="D113" s="16" t="s">
        <v>269</v>
      </c>
      <c r="E113" s="37">
        <v>100</v>
      </c>
      <c r="F113" s="4">
        <v>200</v>
      </c>
      <c r="G113" s="4">
        <f t="shared" si="9"/>
        <v>20000</v>
      </c>
      <c r="H113" s="1" t="s">
        <v>384</v>
      </c>
    </row>
    <row r="114" spans="1:8" x14ac:dyDescent="0.3">
      <c r="A114" s="1"/>
      <c r="B114" s="94" t="s">
        <v>27</v>
      </c>
      <c r="C114" s="95"/>
      <c r="D114" s="51"/>
      <c r="E114" s="37"/>
      <c r="F114" s="37"/>
      <c r="G114" s="32">
        <f>SUM(G89:G113)</f>
        <v>1147325</v>
      </c>
      <c r="H114" s="51"/>
    </row>
    <row r="115" spans="1:8" s="68" customFormat="1" ht="13.5" x14ac:dyDescent="0.25">
      <c r="A115" s="1">
        <v>100</v>
      </c>
      <c r="B115" s="7" t="s">
        <v>316</v>
      </c>
      <c r="C115" s="2" t="s">
        <v>317</v>
      </c>
      <c r="D115" s="16" t="s">
        <v>269</v>
      </c>
      <c r="E115" s="37">
        <v>15</v>
      </c>
      <c r="F115" s="16">
        <v>910</v>
      </c>
      <c r="G115" s="4">
        <f t="shared" ref="G115:G119" si="11">F115*E115</f>
        <v>13650</v>
      </c>
      <c r="H115" s="1" t="s">
        <v>383</v>
      </c>
    </row>
    <row r="116" spans="1:8" s="68" customFormat="1" ht="13.5" x14ac:dyDescent="0.25">
      <c r="A116" s="1">
        <v>101</v>
      </c>
      <c r="B116" s="7" t="s">
        <v>318</v>
      </c>
      <c r="C116" s="8" t="s">
        <v>319</v>
      </c>
      <c r="D116" s="16" t="s">
        <v>311</v>
      </c>
      <c r="E116" s="37">
        <v>20</v>
      </c>
      <c r="F116" s="16">
        <v>190</v>
      </c>
      <c r="G116" s="4">
        <f t="shared" si="11"/>
        <v>3800</v>
      </c>
      <c r="H116" s="1" t="s">
        <v>383</v>
      </c>
    </row>
    <row r="117" spans="1:8" s="68" customFormat="1" ht="13.5" x14ac:dyDescent="0.25">
      <c r="A117" s="1">
        <v>102</v>
      </c>
      <c r="B117" s="7" t="s">
        <v>320</v>
      </c>
      <c r="C117" s="8" t="s">
        <v>141</v>
      </c>
      <c r="D117" s="16" t="s">
        <v>269</v>
      </c>
      <c r="E117" s="37">
        <v>30</v>
      </c>
      <c r="F117" s="16">
        <v>160</v>
      </c>
      <c r="G117" s="4">
        <f t="shared" si="11"/>
        <v>4800</v>
      </c>
      <c r="H117" s="1" t="s">
        <v>383</v>
      </c>
    </row>
    <row r="118" spans="1:8" s="68" customFormat="1" ht="13.5" x14ac:dyDescent="0.25">
      <c r="A118" s="1">
        <v>103</v>
      </c>
      <c r="B118" s="7" t="s">
        <v>321</v>
      </c>
      <c r="C118" s="8" t="s">
        <v>322</v>
      </c>
      <c r="D118" s="16" t="s">
        <v>269</v>
      </c>
      <c r="E118" s="37">
        <v>50</v>
      </c>
      <c r="F118" s="16">
        <v>70</v>
      </c>
      <c r="G118" s="4">
        <f t="shared" si="11"/>
        <v>3500</v>
      </c>
      <c r="H118" s="1" t="s">
        <v>383</v>
      </c>
    </row>
    <row r="119" spans="1:8" s="27" customFormat="1" ht="15" x14ac:dyDescent="0.25">
      <c r="A119" s="1">
        <v>104</v>
      </c>
      <c r="B119" s="8">
        <v>39221480</v>
      </c>
      <c r="C119" s="8" t="s">
        <v>144</v>
      </c>
      <c r="D119" s="16" t="s">
        <v>269</v>
      </c>
      <c r="E119" s="4">
        <v>10</v>
      </c>
      <c r="F119" s="4">
        <v>1500</v>
      </c>
      <c r="G119" s="4">
        <f t="shared" si="11"/>
        <v>15000</v>
      </c>
      <c r="H119" s="1" t="s">
        <v>383</v>
      </c>
    </row>
    <row r="120" spans="1:8" s="68" customFormat="1" ht="13.5" x14ac:dyDescent="0.25">
      <c r="A120" s="1">
        <v>105</v>
      </c>
      <c r="B120" s="7" t="s">
        <v>335</v>
      </c>
      <c r="C120" s="8" t="s">
        <v>336</v>
      </c>
      <c r="D120" s="37" t="s">
        <v>269</v>
      </c>
      <c r="E120" s="4">
        <v>10</v>
      </c>
      <c r="F120" s="4">
        <v>1600</v>
      </c>
      <c r="G120" s="4">
        <f>F120*E120</f>
        <v>16000</v>
      </c>
      <c r="H120" s="1" t="s">
        <v>383</v>
      </c>
    </row>
    <row r="121" spans="1:8" s="68" customFormat="1" ht="13.5" x14ac:dyDescent="0.25">
      <c r="A121" s="1">
        <v>106</v>
      </c>
      <c r="B121" s="2" t="s">
        <v>142</v>
      </c>
      <c r="C121" s="8" t="s">
        <v>143</v>
      </c>
      <c r="D121" s="37" t="s">
        <v>269</v>
      </c>
      <c r="E121" s="4">
        <v>10</v>
      </c>
      <c r="F121" s="4">
        <v>1500</v>
      </c>
      <c r="G121" s="4">
        <f>F121*E121</f>
        <v>15000</v>
      </c>
      <c r="H121" s="1" t="s">
        <v>383</v>
      </c>
    </row>
    <row r="122" spans="1:8" s="68" customFormat="1" ht="13.5" x14ac:dyDescent="0.25">
      <c r="A122" s="1">
        <v>107</v>
      </c>
      <c r="B122" s="2" t="s">
        <v>142</v>
      </c>
      <c r="C122" s="8" t="s">
        <v>337</v>
      </c>
      <c r="D122" s="37" t="s">
        <v>269</v>
      </c>
      <c r="E122" s="4">
        <v>10</v>
      </c>
      <c r="F122" s="4">
        <v>3500</v>
      </c>
      <c r="G122" s="4">
        <f>F122*E122</f>
        <v>35000</v>
      </c>
      <c r="H122" s="1" t="s">
        <v>383</v>
      </c>
    </row>
    <row r="123" spans="1:8" x14ac:dyDescent="0.3">
      <c r="A123" s="1"/>
      <c r="B123" s="94" t="s">
        <v>27</v>
      </c>
      <c r="C123" s="95"/>
      <c r="D123" s="51"/>
      <c r="E123" s="37"/>
      <c r="F123" s="37"/>
      <c r="G123" s="32">
        <f>SUM(G115:G122)</f>
        <v>106750</v>
      </c>
      <c r="H123" s="51"/>
    </row>
    <row r="124" spans="1:8" x14ac:dyDescent="0.3">
      <c r="A124" s="1"/>
      <c r="B124" s="15" t="s">
        <v>145</v>
      </c>
      <c r="C124" s="2"/>
      <c r="D124" s="51"/>
      <c r="E124" s="51"/>
      <c r="F124" s="51"/>
      <c r="G124" s="32">
        <f>G123+G114</f>
        <v>1254075</v>
      </c>
      <c r="H124" s="51"/>
    </row>
    <row r="125" spans="1:8" x14ac:dyDescent="0.3">
      <c r="A125" s="1"/>
      <c r="B125" s="38" t="s">
        <v>146</v>
      </c>
      <c r="C125" s="13"/>
      <c r="D125" s="51"/>
      <c r="E125" s="51"/>
      <c r="F125" s="51"/>
      <c r="G125" s="51"/>
      <c r="H125" s="51"/>
    </row>
    <row r="126" spans="1:8" x14ac:dyDescent="0.3">
      <c r="A126" s="1">
        <v>108</v>
      </c>
      <c r="B126" s="9" t="s">
        <v>147</v>
      </c>
      <c r="C126" s="10" t="s">
        <v>148</v>
      </c>
      <c r="D126" s="16" t="s">
        <v>269</v>
      </c>
      <c r="E126" s="37">
        <v>10</v>
      </c>
      <c r="F126" s="37">
        <v>3000</v>
      </c>
      <c r="G126" s="4">
        <f>F126*E126</f>
        <v>30000</v>
      </c>
      <c r="H126" s="1" t="s">
        <v>383</v>
      </c>
    </row>
    <row r="127" spans="1:8" x14ac:dyDescent="0.3">
      <c r="A127" s="1">
        <v>109</v>
      </c>
      <c r="B127" s="9" t="s">
        <v>323</v>
      </c>
      <c r="C127" s="10" t="s">
        <v>324</v>
      </c>
      <c r="D127" s="37" t="s">
        <v>269</v>
      </c>
      <c r="E127" s="37">
        <v>5</v>
      </c>
      <c r="F127" s="37">
        <v>5500</v>
      </c>
      <c r="G127" s="4">
        <f>F127*E127</f>
        <v>27500</v>
      </c>
      <c r="H127" s="1" t="s">
        <v>383</v>
      </c>
    </row>
    <row r="128" spans="1:8" x14ac:dyDescent="0.3">
      <c r="A128" s="1"/>
      <c r="B128" s="92" t="s">
        <v>149</v>
      </c>
      <c r="C128" s="93"/>
      <c r="D128" s="51"/>
      <c r="E128" s="40"/>
      <c r="F128" s="40"/>
      <c r="G128" s="41">
        <f>SUM(G126:G127)</f>
        <v>57500</v>
      </c>
      <c r="H128" s="51"/>
    </row>
    <row r="129" spans="1:8" x14ac:dyDescent="0.3">
      <c r="A129" s="1">
        <v>110</v>
      </c>
      <c r="B129" s="89" t="s">
        <v>405</v>
      </c>
      <c r="C129" s="77" t="s">
        <v>404</v>
      </c>
      <c r="D129" s="86" t="s">
        <v>269</v>
      </c>
      <c r="E129" s="86">
        <v>3</v>
      </c>
      <c r="F129" s="86">
        <v>12000</v>
      </c>
      <c r="G129" s="75">
        <f>F129*E129</f>
        <v>36000</v>
      </c>
      <c r="H129" s="76" t="s">
        <v>383</v>
      </c>
    </row>
    <row r="130" spans="1:8" x14ac:dyDescent="0.3">
      <c r="A130" s="1"/>
      <c r="B130" s="92" t="s">
        <v>149</v>
      </c>
      <c r="C130" s="93"/>
      <c r="D130" s="51"/>
      <c r="E130" s="40"/>
      <c r="F130" s="40"/>
      <c r="G130" s="41">
        <f>SUM(G129)</f>
        <v>36000</v>
      </c>
      <c r="H130" s="51"/>
    </row>
    <row r="131" spans="1:8" x14ac:dyDescent="0.3">
      <c r="A131" s="1"/>
      <c r="B131" s="15" t="s">
        <v>176</v>
      </c>
      <c r="C131" s="2"/>
      <c r="D131" s="51"/>
      <c r="E131" s="51"/>
      <c r="F131" s="51"/>
      <c r="G131" s="32">
        <f>G128+G130</f>
        <v>93500</v>
      </c>
      <c r="H131" s="51"/>
    </row>
    <row r="132" spans="1:8" x14ac:dyDescent="0.3">
      <c r="A132" s="1"/>
      <c r="B132" s="15" t="s">
        <v>378</v>
      </c>
      <c r="C132" s="7"/>
      <c r="D132" s="51"/>
      <c r="E132" s="4"/>
      <c r="F132" s="42"/>
      <c r="G132" s="4"/>
      <c r="H132" s="51"/>
    </row>
    <row r="133" spans="1:8" x14ac:dyDescent="0.3">
      <c r="A133" s="1">
        <v>111</v>
      </c>
      <c r="B133" s="7" t="s">
        <v>150</v>
      </c>
      <c r="C133" s="2" t="s">
        <v>151</v>
      </c>
      <c r="D133" s="35" t="s">
        <v>270</v>
      </c>
      <c r="E133" s="4">
        <v>120</v>
      </c>
      <c r="F133" s="37">
        <v>500</v>
      </c>
      <c r="G133" s="4">
        <f>F133*E133</f>
        <v>60000</v>
      </c>
      <c r="H133" s="1" t="s">
        <v>383</v>
      </c>
    </row>
    <row r="134" spans="1:8" x14ac:dyDescent="0.3">
      <c r="A134" s="1"/>
      <c r="B134" s="15" t="s">
        <v>27</v>
      </c>
      <c r="C134" s="2"/>
      <c r="D134" s="16"/>
      <c r="E134" s="4"/>
      <c r="F134" s="37"/>
      <c r="G134" s="32">
        <f>SUM(G133:G133)</f>
        <v>60000</v>
      </c>
      <c r="H134" s="51"/>
    </row>
    <row r="135" spans="1:8" ht="28.5" customHeight="1" x14ac:dyDescent="0.3">
      <c r="A135" s="1">
        <v>112</v>
      </c>
      <c r="B135" s="7" t="s">
        <v>152</v>
      </c>
      <c r="C135" s="8" t="s">
        <v>327</v>
      </c>
      <c r="D135" s="16" t="s">
        <v>269</v>
      </c>
      <c r="E135" s="4">
        <v>150</v>
      </c>
      <c r="F135" s="37">
        <v>1500</v>
      </c>
      <c r="G135" s="4">
        <f>F135*E135</f>
        <v>225000</v>
      </c>
      <c r="H135" s="1" t="s">
        <v>383</v>
      </c>
    </row>
    <row r="136" spans="1:8" ht="27" customHeight="1" x14ac:dyDescent="0.3">
      <c r="A136" s="1">
        <v>113</v>
      </c>
      <c r="B136" s="7" t="s">
        <v>152</v>
      </c>
      <c r="C136" s="8" t="s">
        <v>328</v>
      </c>
      <c r="D136" s="16" t="s">
        <v>269</v>
      </c>
      <c r="E136" s="4">
        <v>150</v>
      </c>
      <c r="F136" s="37">
        <v>1000</v>
      </c>
      <c r="G136" s="4">
        <f>F136*E136</f>
        <v>150000</v>
      </c>
      <c r="H136" s="1" t="s">
        <v>383</v>
      </c>
    </row>
    <row r="137" spans="1:8" ht="27" customHeight="1" x14ac:dyDescent="0.3">
      <c r="A137" s="1">
        <v>114</v>
      </c>
      <c r="B137" s="7" t="s">
        <v>152</v>
      </c>
      <c r="C137" s="8" t="s">
        <v>329</v>
      </c>
      <c r="D137" s="16" t="s">
        <v>269</v>
      </c>
      <c r="E137" s="4">
        <v>150</v>
      </c>
      <c r="F137" s="37">
        <v>800</v>
      </c>
      <c r="G137" s="4">
        <f>F137*E137</f>
        <v>120000</v>
      </c>
      <c r="H137" s="1" t="s">
        <v>383</v>
      </c>
    </row>
    <row r="138" spans="1:8" x14ac:dyDescent="0.3">
      <c r="A138" s="1"/>
      <c r="B138" s="15" t="s">
        <v>27</v>
      </c>
      <c r="C138" s="2"/>
      <c r="D138" s="51"/>
      <c r="E138" s="4"/>
      <c r="F138" s="42"/>
      <c r="G138" s="32">
        <f>SUM(G135:G137)</f>
        <v>495000</v>
      </c>
      <c r="H138" s="51"/>
    </row>
    <row r="139" spans="1:8" x14ac:dyDescent="0.3">
      <c r="A139" s="1">
        <v>115</v>
      </c>
      <c r="B139" s="2" t="s">
        <v>153</v>
      </c>
      <c r="C139" s="2" t="s">
        <v>154</v>
      </c>
      <c r="D139" s="16" t="s">
        <v>269</v>
      </c>
      <c r="E139" s="4">
        <v>30</v>
      </c>
      <c r="F139" s="4">
        <v>300</v>
      </c>
      <c r="G139" s="4">
        <f>F139*E139</f>
        <v>9000</v>
      </c>
      <c r="H139" s="1" t="s">
        <v>383</v>
      </c>
    </row>
    <row r="140" spans="1:8" x14ac:dyDescent="0.3">
      <c r="A140" s="1">
        <v>116</v>
      </c>
      <c r="B140" s="9" t="s">
        <v>393</v>
      </c>
      <c r="C140" s="10" t="s">
        <v>394</v>
      </c>
      <c r="D140" s="16" t="s">
        <v>269</v>
      </c>
      <c r="E140" s="4">
        <v>90</v>
      </c>
      <c r="F140" s="4">
        <v>4800</v>
      </c>
      <c r="G140" s="4">
        <f>F140*E140</f>
        <v>432000</v>
      </c>
      <c r="H140" s="1" t="s">
        <v>383</v>
      </c>
    </row>
    <row r="141" spans="1:8" x14ac:dyDescent="0.3">
      <c r="A141" s="1">
        <v>117</v>
      </c>
      <c r="B141" s="9" t="s">
        <v>395</v>
      </c>
      <c r="C141" s="10" t="s">
        <v>396</v>
      </c>
      <c r="D141" s="16" t="s">
        <v>269</v>
      </c>
      <c r="E141" s="4">
        <v>30</v>
      </c>
      <c r="F141" s="4">
        <v>2300</v>
      </c>
      <c r="G141" s="4">
        <f t="shared" ref="G141:G142" si="12">F141*E141</f>
        <v>69000</v>
      </c>
      <c r="H141" s="1" t="s">
        <v>383</v>
      </c>
    </row>
    <row r="142" spans="1:8" x14ac:dyDescent="0.3">
      <c r="A142" s="1">
        <v>118</v>
      </c>
      <c r="B142" s="9" t="s">
        <v>397</v>
      </c>
      <c r="C142" s="10" t="s">
        <v>398</v>
      </c>
      <c r="D142" s="16" t="s">
        <v>269</v>
      </c>
      <c r="E142" s="4">
        <v>98</v>
      </c>
      <c r="F142" s="4">
        <v>5000</v>
      </c>
      <c r="G142" s="4">
        <f t="shared" si="12"/>
        <v>490000</v>
      </c>
      <c r="H142" s="1" t="s">
        <v>383</v>
      </c>
    </row>
    <row r="143" spans="1:8" x14ac:dyDescent="0.3">
      <c r="A143" s="1"/>
      <c r="B143" s="15" t="s">
        <v>27</v>
      </c>
      <c r="C143" s="2"/>
      <c r="D143" s="51"/>
      <c r="E143" s="4"/>
      <c r="F143" s="4"/>
      <c r="G143" s="32">
        <f>SUM(G139:G142)</f>
        <v>1000000</v>
      </c>
      <c r="H143" s="51"/>
    </row>
    <row r="144" spans="1:8" x14ac:dyDescent="0.3">
      <c r="A144" s="1">
        <v>119</v>
      </c>
      <c r="B144" s="7" t="s">
        <v>155</v>
      </c>
      <c r="C144" s="8" t="s">
        <v>156</v>
      </c>
      <c r="D144" s="16" t="s">
        <v>269</v>
      </c>
      <c r="E144" s="4">
        <v>250</v>
      </c>
      <c r="F144" s="5">
        <v>350</v>
      </c>
      <c r="G144" s="4">
        <f t="shared" ref="G144:G151" si="13">F144*E144</f>
        <v>87500</v>
      </c>
      <c r="H144" s="1" t="s">
        <v>383</v>
      </c>
    </row>
    <row r="145" spans="1:8" x14ac:dyDescent="0.3">
      <c r="A145" s="1">
        <v>120</v>
      </c>
      <c r="B145" s="7" t="s">
        <v>157</v>
      </c>
      <c r="C145" s="2" t="s">
        <v>158</v>
      </c>
      <c r="D145" s="16" t="s">
        <v>269</v>
      </c>
      <c r="E145" s="4">
        <v>600</v>
      </c>
      <c r="F145" s="5">
        <v>200</v>
      </c>
      <c r="G145" s="4">
        <f t="shared" si="13"/>
        <v>120000</v>
      </c>
      <c r="H145" s="1" t="s">
        <v>383</v>
      </c>
    </row>
    <row r="146" spans="1:8" x14ac:dyDescent="0.3">
      <c r="A146" s="1">
        <v>121</v>
      </c>
      <c r="B146" s="2" t="s">
        <v>159</v>
      </c>
      <c r="C146" s="8" t="s">
        <v>160</v>
      </c>
      <c r="D146" s="16" t="s">
        <v>269</v>
      </c>
      <c r="E146" s="4">
        <v>150</v>
      </c>
      <c r="F146" s="5">
        <v>350</v>
      </c>
      <c r="G146" s="4">
        <f t="shared" si="13"/>
        <v>52500</v>
      </c>
      <c r="H146" s="1" t="s">
        <v>383</v>
      </c>
    </row>
    <row r="147" spans="1:8" x14ac:dyDescent="0.3">
      <c r="A147" s="1">
        <v>122</v>
      </c>
      <c r="B147" s="7" t="s">
        <v>161</v>
      </c>
      <c r="C147" s="8" t="s">
        <v>162</v>
      </c>
      <c r="D147" s="16" t="s">
        <v>269</v>
      </c>
      <c r="E147" s="4">
        <v>40</v>
      </c>
      <c r="F147" s="5">
        <v>200</v>
      </c>
      <c r="G147" s="4">
        <f t="shared" si="13"/>
        <v>8000</v>
      </c>
      <c r="H147" s="1" t="s">
        <v>383</v>
      </c>
    </row>
    <row r="148" spans="1:8" x14ac:dyDescent="0.3">
      <c r="A148" s="1">
        <v>123</v>
      </c>
      <c r="B148" s="7" t="s">
        <v>163</v>
      </c>
      <c r="C148" s="2" t="s">
        <v>331</v>
      </c>
      <c r="D148" s="16" t="s">
        <v>267</v>
      </c>
      <c r="E148" s="4">
        <v>100</v>
      </c>
      <c r="F148" s="5">
        <v>600</v>
      </c>
      <c r="G148" s="4">
        <f t="shared" si="13"/>
        <v>60000</v>
      </c>
      <c r="H148" s="1" t="s">
        <v>383</v>
      </c>
    </row>
    <row r="149" spans="1:8" x14ac:dyDescent="0.3">
      <c r="A149" s="1">
        <v>124</v>
      </c>
      <c r="B149" s="7" t="s">
        <v>164</v>
      </c>
      <c r="C149" s="8" t="s">
        <v>165</v>
      </c>
      <c r="D149" s="16" t="s">
        <v>268</v>
      </c>
      <c r="E149" s="4">
        <v>60</v>
      </c>
      <c r="F149" s="5">
        <v>600</v>
      </c>
      <c r="G149" s="4">
        <f t="shared" si="13"/>
        <v>36000</v>
      </c>
      <c r="H149" s="1" t="s">
        <v>383</v>
      </c>
    </row>
    <row r="150" spans="1:8" ht="25.5" x14ac:dyDescent="0.3">
      <c r="A150" s="1">
        <v>125</v>
      </c>
      <c r="B150" s="7" t="s">
        <v>166</v>
      </c>
      <c r="C150" s="8" t="s">
        <v>167</v>
      </c>
      <c r="D150" s="16" t="s">
        <v>267</v>
      </c>
      <c r="E150" s="4">
        <v>300</v>
      </c>
      <c r="F150" s="5">
        <v>200</v>
      </c>
      <c r="G150" s="4">
        <f t="shared" si="13"/>
        <v>60000</v>
      </c>
      <c r="H150" s="1" t="s">
        <v>383</v>
      </c>
    </row>
    <row r="151" spans="1:8" x14ac:dyDescent="0.3">
      <c r="A151" s="1">
        <v>126</v>
      </c>
      <c r="B151" s="7" t="s">
        <v>168</v>
      </c>
      <c r="C151" s="8" t="s">
        <v>169</v>
      </c>
      <c r="D151" s="16" t="s">
        <v>269</v>
      </c>
      <c r="E151" s="4">
        <v>30</v>
      </c>
      <c r="F151" s="5">
        <v>300</v>
      </c>
      <c r="G151" s="4">
        <f t="shared" si="13"/>
        <v>9000</v>
      </c>
      <c r="H151" s="1" t="s">
        <v>383</v>
      </c>
    </row>
    <row r="152" spans="1:8" x14ac:dyDescent="0.3">
      <c r="A152" s="1">
        <v>127</v>
      </c>
      <c r="B152" s="7" t="s">
        <v>170</v>
      </c>
      <c r="C152" s="8" t="s">
        <v>171</v>
      </c>
      <c r="D152" s="16" t="s">
        <v>269</v>
      </c>
      <c r="E152" s="4">
        <v>10</v>
      </c>
      <c r="F152" s="5">
        <v>2200</v>
      </c>
      <c r="G152" s="4">
        <f>F152*E152</f>
        <v>22000</v>
      </c>
      <c r="H152" s="1" t="s">
        <v>383</v>
      </c>
    </row>
    <row r="153" spans="1:8" x14ac:dyDescent="0.3">
      <c r="A153" s="1">
        <v>128</v>
      </c>
      <c r="B153" s="7" t="s">
        <v>172</v>
      </c>
      <c r="C153" s="8" t="s">
        <v>173</v>
      </c>
      <c r="D153" s="16" t="s">
        <v>269</v>
      </c>
      <c r="E153" s="4">
        <v>40</v>
      </c>
      <c r="F153" s="5">
        <v>1200</v>
      </c>
      <c r="G153" s="4">
        <f>F153*E153</f>
        <v>48000</v>
      </c>
      <c r="H153" s="1" t="s">
        <v>383</v>
      </c>
    </row>
    <row r="154" spans="1:8" s="68" customFormat="1" ht="13.5" x14ac:dyDescent="0.25">
      <c r="A154" s="1">
        <v>129</v>
      </c>
      <c r="B154" s="7" t="s">
        <v>332</v>
      </c>
      <c r="C154" s="8" t="s">
        <v>333</v>
      </c>
      <c r="D154" s="37" t="s">
        <v>269</v>
      </c>
      <c r="E154" s="4">
        <v>10</v>
      </c>
      <c r="F154" s="4">
        <v>700</v>
      </c>
      <c r="G154" s="4">
        <f t="shared" ref="G154" si="14">F154*E154</f>
        <v>7000</v>
      </c>
      <c r="H154" s="1" t="s">
        <v>383</v>
      </c>
    </row>
    <row r="155" spans="1:8" x14ac:dyDescent="0.3">
      <c r="A155" s="1">
        <v>130</v>
      </c>
      <c r="B155" s="8" t="s">
        <v>174</v>
      </c>
      <c r="C155" s="8" t="s">
        <v>175</v>
      </c>
      <c r="D155" s="16" t="s">
        <v>269</v>
      </c>
      <c r="E155" s="4">
        <v>20</v>
      </c>
      <c r="F155" s="4">
        <v>1000</v>
      </c>
      <c r="G155" s="4">
        <f>F155*E155</f>
        <v>20000</v>
      </c>
      <c r="H155" s="1" t="s">
        <v>383</v>
      </c>
    </row>
    <row r="156" spans="1:8" x14ac:dyDescent="0.3">
      <c r="A156" s="1">
        <v>131</v>
      </c>
      <c r="B156" s="13" t="s">
        <v>170</v>
      </c>
      <c r="C156" s="14" t="s">
        <v>334</v>
      </c>
      <c r="D156" s="16" t="s">
        <v>269</v>
      </c>
      <c r="E156" s="4">
        <v>10</v>
      </c>
      <c r="F156" s="4">
        <v>1200</v>
      </c>
      <c r="G156" s="4">
        <f>F156*E156</f>
        <v>12000</v>
      </c>
      <c r="H156" s="1" t="s">
        <v>383</v>
      </c>
    </row>
    <row r="157" spans="1:8" x14ac:dyDescent="0.3">
      <c r="A157" s="1"/>
      <c r="B157" s="15" t="s">
        <v>27</v>
      </c>
      <c r="C157" s="8"/>
      <c r="D157" s="51"/>
      <c r="E157" s="4"/>
      <c r="F157" s="4"/>
      <c r="G157" s="32">
        <f>SUM(G144:G156)</f>
        <v>542000</v>
      </c>
      <c r="H157" s="51"/>
    </row>
    <row r="158" spans="1:8" x14ac:dyDescent="0.3">
      <c r="A158" s="1"/>
      <c r="B158" s="15" t="s">
        <v>199</v>
      </c>
      <c r="C158" s="2"/>
      <c r="D158" s="51"/>
      <c r="E158" s="4"/>
      <c r="F158" s="42"/>
      <c r="G158" s="32">
        <f>G157+G143+G138+G134</f>
        <v>2097000</v>
      </c>
      <c r="H158" s="51"/>
    </row>
    <row r="159" spans="1:8" x14ac:dyDescent="0.3">
      <c r="A159" s="1"/>
      <c r="B159" s="15" t="s">
        <v>379</v>
      </c>
      <c r="C159" s="39"/>
      <c r="D159" s="51"/>
      <c r="E159" s="4"/>
      <c r="F159" s="4"/>
      <c r="G159" s="32"/>
      <c r="H159" s="51"/>
    </row>
    <row r="160" spans="1:8" x14ac:dyDescent="0.3">
      <c r="A160" s="1">
        <v>132</v>
      </c>
      <c r="B160" s="7" t="s">
        <v>177</v>
      </c>
      <c r="C160" s="2" t="s">
        <v>339</v>
      </c>
      <c r="D160" s="16" t="s">
        <v>269</v>
      </c>
      <c r="E160" s="43">
        <v>10</v>
      </c>
      <c r="F160" s="43">
        <v>2500</v>
      </c>
      <c r="G160" s="4">
        <f>F160*E160</f>
        <v>25000</v>
      </c>
      <c r="H160" s="1" t="s">
        <v>383</v>
      </c>
    </row>
    <row r="161" spans="1:8" x14ac:dyDescent="0.3">
      <c r="A161" s="1"/>
      <c r="B161" s="15" t="s">
        <v>27</v>
      </c>
      <c r="C161" s="2"/>
      <c r="D161" s="10"/>
      <c r="E161" s="4"/>
      <c r="F161" s="4"/>
      <c r="G161" s="32">
        <f>SUM(G160:G160)</f>
        <v>25000</v>
      </c>
      <c r="H161" s="51"/>
    </row>
    <row r="162" spans="1:8" x14ac:dyDescent="0.3">
      <c r="A162" s="1">
        <v>133</v>
      </c>
      <c r="B162" s="7" t="s">
        <v>178</v>
      </c>
      <c r="C162" s="2" t="s">
        <v>179</v>
      </c>
      <c r="D162" s="16" t="s">
        <v>269</v>
      </c>
      <c r="E162" s="4">
        <v>100</v>
      </c>
      <c r="F162" s="5">
        <v>800</v>
      </c>
      <c r="G162" s="4">
        <f t="shared" ref="G162" si="15">F162*E162</f>
        <v>80000</v>
      </c>
      <c r="H162" s="1" t="s">
        <v>383</v>
      </c>
    </row>
    <row r="163" spans="1:8" x14ac:dyDescent="0.3">
      <c r="A163" s="1"/>
      <c r="B163" s="15" t="s">
        <v>27</v>
      </c>
      <c r="C163" s="2"/>
      <c r="D163" s="2"/>
      <c r="E163" s="4"/>
      <c r="F163" s="4"/>
      <c r="G163" s="32">
        <f>SUM(G162:G162)</f>
        <v>80000</v>
      </c>
      <c r="H163" s="51"/>
    </row>
    <row r="164" spans="1:8" x14ac:dyDescent="0.3">
      <c r="A164" s="1">
        <v>134</v>
      </c>
      <c r="B164" s="7" t="s">
        <v>180</v>
      </c>
      <c r="C164" s="2" t="s">
        <v>181</v>
      </c>
      <c r="D164" s="16" t="s">
        <v>271</v>
      </c>
      <c r="E164" s="4">
        <v>200</v>
      </c>
      <c r="F164" s="52">
        <v>350</v>
      </c>
      <c r="G164" s="4">
        <f>F164*E164</f>
        <v>70000</v>
      </c>
      <c r="H164" s="1" t="s">
        <v>383</v>
      </c>
    </row>
    <row r="165" spans="1:8" x14ac:dyDescent="0.3">
      <c r="A165" s="1"/>
      <c r="B165" s="15" t="s">
        <v>27</v>
      </c>
      <c r="C165" s="2"/>
      <c r="D165" s="51"/>
      <c r="E165" s="4"/>
      <c r="F165" s="4"/>
      <c r="G165" s="32">
        <f>SUM(G164)</f>
        <v>70000</v>
      </c>
      <c r="H165" s="51"/>
    </row>
    <row r="166" spans="1:8" x14ac:dyDescent="0.3">
      <c r="A166" s="1">
        <v>135</v>
      </c>
      <c r="B166" s="7" t="s">
        <v>182</v>
      </c>
      <c r="C166" s="2" t="s">
        <v>392</v>
      </c>
      <c r="D166" s="16" t="s">
        <v>269</v>
      </c>
      <c r="E166" s="4">
        <v>5</v>
      </c>
      <c r="F166" s="5">
        <v>6500</v>
      </c>
      <c r="G166" s="4">
        <f>F166*E166</f>
        <v>32500</v>
      </c>
      <c r="H166" s="1" t="s">
        <v>383</v>
      </c>
    </row>
    <row r="167" spans="1:8" x14ac:dyDescent="0.3">
      <c r="A167" s="1">
        <v>136</v>
      </c>
      <c r="B167" s="7" t="s">
        <v>182</v>
      </c>
      <c r="C167" s="2" t="s">
        <v>391</v>
      </c>
      <c r="D167" s="16" t="s">
        <v>269</v>
      </c>
      <c r="E167" s="4">
        <v>15</v>
      </c>
      <c r="F167" s="5">
        <v>2500</v>
      </c>
      <c r="G167" s="4">
        <f>F167*E167</f>
        <v>37500</v>
      </c>
      <c r="H167" s="1" t="s">
        <v>383</v>
      </c>
    </row>
    <row r="168" spans="1:8" x14ac:dyDescent="0.3">
      <c r="A168" s="1">
        <v>137</v>
      </c>
      <c r="B168" s="7" t="s">
        <v>182</v>
      </c>
      <c r="C168" s="2" t="s">
        <v>183</v>
      </c>
      <c r="D168" s="16" t="s">
        <v>269</v>
      </c>
      <c r="E168" s="4">
        <v>1200</v>
      </c>
      <c r="F168" s="5">
        <v>150</v>
      </c>
      <c r="G168" s="4">
        <f>F168*E168</f>
        <v>180000</v>
      </c>
      <c r="H168" s="1" t="s">
        <v>383</v>
      </c>
    </row>
    <row r="169" spans="1:8" s="68" customFormat="1" ht="13.5" x14ac:dyDescent="0.25">
      <c r="A169" s="1">
        <v>138</v>
      </c>
      <c r="B169" s="7" t="s">
        <v>340</v>
      </c>
      <c r="C169" s="2" t="s">
        <v>341</v>
      </c>
      <c r="D169" s="37" t="s">
        <v>269</v>
      </c>
      <c r="E169" s="4">
        <v>50</v>
      </c>
      <c r="F169" s="4">
        <v>400</v>
      </c>
      <c r="G169" s="4">
        <f>F169*E169</f>
        <v>20000</v>
      </c>
      <c r="H169" s="1" t="s">
        <v>383</v>
      </c>
    </row>
    <row r="170" spans="1:8" x14ac:dyDescent="0.3">
      <c r="A170" s="1">
        <v>139</v>
      </c>
      <c r="B170" s="79" t="s">
        <v>182</v>
      </c>
      <c r="C170" s="80" t="s">
        <v>399</v>
      </c>
      <c r="D170" s="78" t="s">
        <v>269</v>
      </c>
      <c r="E170" s="75">
        <v>25</v>
      </c>
      <c r="F170" s="83">
        <v>2000</v>
      </c>
      <c r="G170" s="75">
        <f>F170*E170</f>
        <v>50000</v>
      </c>
      <c r="H170" s="76" t="s">
        <v>383</v>
      </c>
    </row>
    <row r="171" spans="1:8" x14ac:dyDescent="0.3">
      <c r="A171" s="1"/>
      <c r="B171" s="15" t="s">
        <v>27</v>
      </c>
      <c r="C171" s="2"/>
      <c r="D171" s="2"/>
      <c r="E171" s="4"/>
      <c r="F171" s="4"/>
      <c r="G171" s="32">
        <f>SUM(G166:G170)</f>
        <v>320000</v>
      </c>
      <c r="H171" s="51"/>
    </row>
    <row r="172" spans="1:8" x14ac:dyDescent="0.3">
      <c r="A172" s="1">
        <v>140</v>
      </c>
      <c r="B172" s="10">
        <v>31651400</v>
      </c>
      <c r="C172" s="10" t="s">
        <v>386</v>
      </c>
      <c r="D172" s="16" t="s">
        <v>269</v>
      </c>
      <c r="E172" s="4">
        <v>30</v>
      </c>
      <c r="F172" s="5">
        <v>300</v>
      </c>
      <c r="G172" s="4">
        <f>F172*E172</f>
        <v>9000</v>
      </c>
      <c r="H172" s="1" t="s">
        <v>383</v>
      </c>
    </row>
    <row r="173" spans="1:8" s="68" customFormat="1" ht="13.5" x14ac:dyDescent="0.25">
      <c r="A173" s="1">
        <v>141</v>
      </c>
      <c r="B173" s="7" t="s">
        <v>342</v>
      </c>
      <c r="C173" s="2" t="s">
        <v>343</v>
      </c>
      <c r="D173" s="35" t="s">
        <v>269</v>
      </c>
      <c r="E173" s="4">
        <v>10</v>
      </c>
      <c r="F173" s="42">
        <v>1500</v>
      </c>
      <c r="G173" s="4">
        <f t="shared" ref="G173:G175" si="16">F173*E173</f>
        <v>15000</v>
      </c>
      <c r="H173" s="1" t="s">
        <v>383</v>
      </c>
    </row>
    <row r="174" spans="1:8" s="68" customFormat="1" ht="13.5" x14ac:dyDescent="0.25">
      <c r="A174" s="1">
        <v>142</v>
      </c>
      <c r="B174" s="7" t="s">
        <v>344</v>
      </c>
      <c r="C174" s="2" t="s">
        <v>345</v>
      </c>
      <c r="D174" s="35" t="s">
        <v>269</v>
      </c>
      <c r="E174" s="4">
        <v>10</v>
      </c>
      <c r="F174" s="42">
        <v>1500</v>
      </c>
      <c r="G174" s="4">
        <f t="shared" si="16"/>
        <v>15000</v>
      </c>
      <c r="H174" s="1" t="s">
        <v>383</v>
      </c>
    </row>
    <row r="175" spans="1:8" s="68" customFormat="1" ht="13.5" x14ac:dyDescent="0.25">
      <c r="A175" s="1">
        <v>143</v>
      </c>
      <c r="B175" s="7" t="s">
        <v>346</v>
      </c>
      <c r="C175" s="2" t="s">
        <v>347</v>
      </c>
      <c r="D175" s="35" t="s">
        <v>269</v>
      </c>
      <c r="E175" s="4">
        <v>10</v>
      </c>
      <c r="F175" s="42">
        <v>2000</v>
      </c>
      <c r="G175" s="4">
        <f t="shared" si="16"/>
        <v>20000</v>
      </c>
      <c r="H175" s="1" t="s">
        <v>383</v>
      </c>
    </row>
    <row r="176" spans="1:8" ht="14.25" customHeight="1" x14ac:dyDescent="0.3">
      <c r="A176" s="1">
        <v>144</v>
      </c>
      <c r="B176" s="10" t="s">
        <v>184</v>
      </c>
      <c r="C176" s="10" t="s">
        <v>387</v>
      </c>
      <c r="D176" s="16" t="s">
        <v>269</v>
      </c>
      <c r="E176" s="4">
        <v>10</v>
      </c>
      <c r="F176" s="5">
        <v>3500</v>
      </c>
      <c r="G176" s="4">
        <f t="shared" ref="G176:G180" si="17">F176*E176</f>
        <v>35000</v>
      </c>
      <c r="H176" s="1" t="s">
        <v>383</v>
      </c>
    </row>
    <row r="177" spans="1:8" s="68" customFormat="1" ht="13.5" x14ac:dyDescent="0.25">
      <c r="A177" s="1">
        <v>145</v>
      </c>
      <c r="B177" s="7" t="s">
        <v>348</v>
      </c>
      <c r="C177" s="2" t="s">
        <v>349</v>
      </c>
      <c r="D177" s="35" t="s">
        <v>269</v>
      </c>
      <c r="E177" s="4">
        <v>10</v>
      </c>
      <c r="F177" s="42">
        <v>3800</v>
      </c>
      <c r="G177" s="4">
        <f t="shared" si="17"/>
        <v>38000</v>
      </c>
      <c r="H177" s="1" t="s">
        <v>383</v>
      </c>
    </row>
    <row r="178" spans="1:8" s="68" customFormat="1" ht="25.5" x14ac:dyDescent="0.25">
      <c r="A178" s="1">
        <v>146</v>
      </c>
      <c r="B178" s="7" t="s">
        <v>350</v>
      </c>
      <c r="C178" s="2" t="s">
        <v>351</v>
      </c>
      <c r="D178" s="35" t="s">
        <v>269</v>
      </c>
      <c r="E178" s="4">
        <v>10</v>
      </c>
      <c r="F178" s="42">
        <v>250</v>
      </c>
      <c r="G178" s="4">
        <f t="shared" si="17"/>
        <v>2500</v>
      </c>
      <c r="H178" s="1" t="s">
        <v>383</v>
      </c>
    </row>
    <row r="179" spans="1:8" s="68" customFormat="1" ht="13.5" x14ac:dyDescent="0.25">
      <c r="A179" s="1">
        <v>147</v>
      </c>
      <c r="B179" s="7" t="s">
        <v>352</v>
      </c>
      <c r="C179" s="2" t="s">
        <v>353</v>
      </c>
      <c r="D179" s="37" t="s">
        <v>269</v>
      </c>
      <c r="E179" s="4">
        <v>100</v>
      </c>
      <c r="F179" s="4">
        <v>600</v>
      </c>
      <c r="G179" s="4">
        <f t="shared" si="17"/>
        <v>60000</v>
      </c>
      <c r="H179" s="1" t="s">
        <v>383</v>
      </c>
    </row>
    <row r="180" spans="1:8" s="68" customFormat="1" ht="14.25" customHeight="1" x14ac:dyDescent="0.25">
      <c r="A180" s="1">
        <v>148</v>
      </c>
      <c r="B180" s="7" t="s">
        <v>354</v>
      </c>
      <c r="C180" s="2" t="s">
        <v>355</v>
      </c>
      <c r="D180" s="37" t="s">
        <v>269</v>
      </c>
      <c r="E180" s="4">
        <v>100</v>
      </c>
      <c r="F180" s="4">
        <v>250</v>
      </c>
      <c r="G180" s="4">
        <f t="shared" si="17"/>
        <v>25000</v>
      </c>
      <c r="H180" s="1" t="s">
        <v>383</v>
      </c>
    </row>
    <row r="181" spans="1:8" x14ac:dyDescent="0.3">
      <c r="A181" s="1"/>
      <c r="B181" s="15" t="s">
        <v>27</v>
      </c>
      <c r="C181" s="2"/>
      <c r="D181" s="51"/>
      <c r="E181" s="4"/>
      <c r="F181" s="4"/>
      <c r="G181" s="32">
        <f>SUM(G172:G180)</f>
        <v>219500</v>
      </c>
      <c r="H181" s="51"/>
    </row>
    <row r="182" spans="1:8" s="68" customFormat="1" ht="14.25" customHeight="1" x14ac:dyDescent="0.25">
      <c r="A182" s="1">
        <v>149</v>
      </c>
      <c r="B182" s="84" t="s">
        <v>400</v>
      </c>
      <c r="C182" s="85" t="s">
        <v>401</v>
      </c>
      <c r="D182" s="86" t="s">
        <v>269</v>
      </c>
      <c r="E182" s="75">
        <v>20</v>
      </c>
      <c r="F182" s="75">
        <v>1000</v>
      </c>
      <c r="G182" s="75">
        <f t="shared" ref="G182" si="18">F182*E182</f>
        <v>20000</v>
      </c>
      <c r="H182" s="76" t="s">
        <v>383</v>
      </c>
    </row>
    <row r="183" spans="1:8" x14ac:dyDescent="0.3">
      <c r="A183" s="1"/>
      <c r="B183" s="15" t="s">
        <v>27</v>
      </c>
      <c r="C183" s="2"/>
      <c r="D183" s="51"/>
      <c r="E183" s="4"/>
      <c r="F183" s="4"/>
      <c r="G183" s="32">
        <f>SUM(G182)</f>
        <v>20000</v>
      </c>
      <c r="H183" s="51"/>
    </row>
    <row r="184" spans="1:8" ht="25.5" x14ac:dyDescent="0.3">
      <c r="A184" s="1">
        <v>150</v>
      </c>
      <c r="B184" s="7" t="s">
        <v>185</v>
      </c>
      <c r="C184" s="8" t="s">
        <v>186</v>
      </c>
      <c r="D184" s="16" t="s">
        <v>269</v>
      </c>
      <c r="E184" s="4">
        <v>20</v>
      </c>
      <c r="F184" s="4">
        <v>1800</v>
      </c>
      <c r="G184" s="4">
        <f t="shared" ref="G184:G186" si="19">F184*E184</f>
        <v>36000</v>
      </c>
      <c r="H184" s="1" t="s">
        <v>383</v>
      </c>
    </row>
    <row r="185" spans="1:8" x14ac:dyDescent="0.3">
      <c r="A185" s="1">
        <v>151</v>
      </c>
      <c r="B185" s="7" t="s">
        <v>187</v>
      </c>
      <c r="C185" s="8" t="s">
        <v>188</v>
      </c>
      <c r="D185" s="16" t="s">
        <v>269</v>
      </c>
      <c r="E185" s="4">
        <v>60</v>
      </c>
      <c r="F185" s="4">
        <v>1200</v>
      </c>
      <c r="G185" s="4">
        <f t="shared" si="19"/>
        <v>72000</v>
      </c>
      <c r="H185" s="1" t="s">
        <v>383</v>
      </c>
    </row>
    <row r="186" spans="1:8" x14ac:dyDescent="0.3">
      <c r="A186" s="1">
        <v>152</v>
      </c>
      <c r="B186" s="7" t="s">
        <v>187</v>
      </c>
      <c r="C186" s="8" t="s">
        <v>189</v>
      </c>
      <c r="D186" s="16" t="s">
        <v>269</v>
      </c>
      <c r="E186" s="4">
        <v>40</v>
      </c>
      <c r="F186" s="4">
        <v>850</v>
      </c>
      <c r="G186" s="4">
        <f t="shared" si="19"/>
        <v>34000</v>
      </c>
      <c r="H186" s="1" t="s">
        <v>383</v>
      </c>
    </row>
    <row r="187" spans="1:8" x14ac:dyDescent="0.3">
      <c r="A187" s="1"/>
      <c r="B187" s="15" t="s">
        <v>27</v>
      </c>
      <c r="C187" s="8"/>
      <c r="D187" s="51"/>
      <c r="E187" s="4"/>
      <c r="F187" s="4"/>
      <c r="G187" s="32">
        <f>SUM(G184:G186)</f>
        <v>142000</v>
      </c>
      <c r="H187" s="51"/>
    </row>
    <row r="188" spans="1:8" s="68" customFormat="1" ht="13.5" x14ac:dyDescent="0.25">
      <c r="A188" s="1">
        <v>153</v>
      </c>
      <c r="B188" s="87" t="s">
        <v>402</v>
      </c>
      <c r="C188" s="88" t="s">
        <v>403</v>
      </c>
      <c r="D188" s="86" t="s">
        <v>269</v>
      </c>
      <c r="E188" s="75">
        <v>20</v>
      </c>
      <c r="F188" s="75">
        <v>900</v>
      </c>
      <c r="G188" s="75">
        <f>F188*E188</f>
        <v>18000</v>
      </c>
      <c r="H188" s="76" t="s">
        <v>383</v>
      </c>
    </row>
    <row r="189" spans="1:8" ht="18" customHeight="1" x14ac:dyDescent="0.3">
      <c r="A189" s="1"/>
      <c r="B189" s="15" t="s">
        <v>27</v>
      </c>
      <c r="C189" s="8"/>
      <c r="D189" s="51"/>
      <c r="E189" s="4"/>
      <c r="F189" s="4"/>
      <c r="G189" s="32">
        <f>SUM(G188)</f>
        <v>18000</v>
      </c>
      <c r="H189" s="51"/>
    </row>
    <row r="190" spans="1:8" s="68" customFormat="1" ht="25.5" x14ac:dyDescent="0.25">
      <c r="A190" s="1">
        <v>154</v>
      </c>
      <c r="B190" s="7" t="s">
        <v>190</v>
      </c>
      <c r="C190" s="8" t="s">
        <v>356</v>
      </c>
      <c r="D190" s="37" t="s">
        <v>269</v>
      </c>
      <c r="E190" s="4">
        <v>20</v>
      </c>
      <c r="F190" s="4">
        <v>300</v>
      </c>
      <c r="G190" s="4">
        <f>F190*E190</f>
        <v>6000</v>
      </c>
      <c r="H190" s="1" t="s">
        <v>383</v>
      </c>
    </row>
    <row r="191" spans="1:8" ht="18" customHeight="1" x14ac:dyDescent="0.3">
      <c r="A191" s="1"/>
      <c r="B191" s="15" t="s">
        <v>27</v>
      </c>
      <c r="C191" s="8"/>
      <c r="D191" s="51"/>
      <c r="E191" s="4"/>
      <c r="F191" s="4"/>
      <c r="G191" s="32">
        <f>SUM(G190)</f>
        <v>6000</v>
      </c>
      <c r="H191" s="51"/>
    </row>
    <row r="192" spans="1:8" s="68" customFormat="1" ht="13.5" x14ac:dyDescent="0.25">
      <c r="A192" s="1">
        <v>155</v>
      </c>
      <c r="B192" s="7" t="s">
        <v>357</v>
      </c>
      <c r="C192" s="2" t="s">
        <v>358</v>
      </c>
      <c r="D192" s="35" t="s">
        <v>359</v>
      </c>
      <c r="E192" s="4">
        <v>30</v>
      </c>
      <c r="F192" s="42">
        <v>500</v>
      </c>
      <c r="G192" s="4">
        <f t="shared" ref="G192:G197" si="20">F192*E192</f>
        <v>15000</v>
      </c>
      <c r="H192" s="1" t="s">
        <v>383</v>
      </c>
    </row>
    <row r="193" spans="1:8" s="68" customFormat="1" ht="13.5" x14ac:dyDescent="0.25">
      <c r="A193" s="1">
        <v>156</v>
      </c>
      <c r="B193" s="7" t="s">
        <v>360</v>
      </c>
      <c r="C193" s="2" t="s">
        <v>361</v>
      </c>
      <c r="D193" s="35" t="s">
        <v>359</v>
      </c>
      <c r="E193" s="4">
        <v>10</v>
      </c>
      <c r="F193" s="42">
        <v>1875</v>
      </c>
      <c r="G193" s="4">
        <f t="shared" si="20"/>
        <v>18750</v>
      </c>
      <c r="H193" s="1" t="s">
        <v>383</v>
      </c>
    </row>
    <row r="194" spans="1:8" s="68" customFormat="1" ht="13.5" x14ac:dyDescent="0.25">
      <c r="A194" s="1">
        <v>157</v>
      </c>
      <c r="B194" s="7" t="s">
        <v>362</v>
      </c>
      <c r="C194" s="8" t="s">
        <v>363</v>
      </c>
      <c r="D194" s="37" t="s">
        <v>269</v>
      </c>
      <c r="E194" s="4">
        <v>10</v>
      </c>
      <c r="F194" s="4">
        <v>2000</v>
      </c>
      <c r="G194" s="4">
        <f t="shared" si="20"/>
        <v>20000</v>
      </c>
      <c r="H194" s="1" t="s">
        <v>383</v>
      </c>
    </row>
    <row r="195" spans="1:8" s="68" customFormat="1" ht="25.5" x14ac:dyDescent="0.25">
      <c r="A195" s="1">
        <v>158</v>
      </c>
      <c r="B195" s="7" t="s">
        <v>364</v>
      </c>
      <c r="C195" s="2" t="s">
        <v>365</v>
      </c>
      <c r="D195" s="35" t="s">
        <v>269</v>
      </c>
      <c r="E195" s="4">
        <v>3</v>
      </c>
      <c r="F195" s="42">
        <v>1500</v>
      </c>
      <c r="G195" s="4">
        <f t="shared" si="20"/>
        <v>4500</v>
      </c>
      <c r="H195" s="1" t="s">
        <v>383</v>
      </c>
    </row>
    <row r="196" spans="1:8" s="68" customFormat="1" ht="25.5" x14ac:dyDescent="0.25">
      <c r="A196" s="1">
        <v>159</v>
      </c>
      <c r="B196" s="7" t="s">
        <v>366</v>
      </c>
      <c r="C196" s="2" t="s">
        <v>367</v>
      </c>
      <c r="D196" s="35" t="s">
        <v>269</v>
      </c>
      <c r="E196" s="4">
        <v>2</v>
      </c>
      <c r="F196" s="42">
        <v>1200</v>
      </c>
      <c r="G196" s="4">
        <f t="shared" si="20"/>
        <v>2400</v>
      </c>
      <c r="H196" s="1" t="s">
        <v>383</v>
      </c>
    </row>
    <row r="197" spans="1:8" s="68" customFormat="1" ht="13.5" x14ac:dyDescent="0.25">
      <c r="A197" s="1">
        <v>160</v>
      </c>
      <c r="B197" s="7" t="s">
        <v>368</v>
      </c>
      <c r="C197" s="2" t="s">
        <v>369</v>
      </c>
      <c r="D197" s="35" t="s">
        <v>269</v>
      </c>
      <c r="E197" s="4">
        <v>10</v>
      </c>
      <c r="F197" s="42">
        <v>350</v>
      </c>
      <c r="G197" s="4">
        <f t="shared" si="20"/>
        <v>3500</v>
      </c>
      <c r="H197" s="1" t="s">
        <v>383</v>
      </c>
    </row>
    <row r="198" spans="1:8" x14ac:dyDescent="0.3">
      <c r="A198" s="1"/>
      <c r="B198" s="15" t="s">
        <v>27</v>
      </c>
      <c r="C198" s="8"/>
      <c r="D198" s="8"/>
      <c r="E198" s="25"/>
      <c r="F198" s="4"/>
      <c r="G198" s="32">
        <f>SUM(G192:G197)</f>
        <v>64150</v>
      </c>
      <c r="H198" s="51"/>
    </row>
    <row r="199" spans="1:8" s="68" customFormat="1" ht="12.75" customHeight="1" x14ac:dyDescent="0.25">
      <c r="A199" s="1">
        <v>161</v>
      </c>
      <c r="B199" s="7" t="s">
        <v>370</v>
      </c>
      <c r="C199" s="8" t="s">
        <v>371</v>
      </c>
      <c r="D199" s="37" t="s">
        <v>359</v>
      </c>
      <c r="E199" s="4">
        <v>10</v>
      </c>
      <c r="F199" s="4">
        <v>1500</v>
      </c>
      <c r="G199" s="4">
        <f>F199*E199</f>
        <v>15000</v>
      </c>
      <c r="H199" s="1" t="s">
        <v>383</v>
      </c>
    </row>
    <row r="200" spans="1:8" s="68" customFormat="1" ht="13.5" x14ac:dyDescent="0.25">
      <c r="A200" s="1"/>
      <c r="B200" s="15" t="s">
        <v>27</v>
      </c>
      <c r="C200" s="8"/>
      <c r="D200" s="37"/>
      <c r="E200" s="4"/>
      <c r="F200" s="4"/>
      <c r="G200" s="32">
        <f>SUM(G199)</f>
        <v>15000</v>
      </c>
      <c r="H200" s="47"/>
    </row>
    <row r="201" spans="1:8" s="68" customFormat="1" ht="13.5" x14ac:dyDescent="0.25">
      <c r="A201" s="1">
        <v>162</v>
      </c>
      <c r="B201" s="8">
        <v>44411110</v>
      </c>
      <c r="C201" s="8" t="s">
        <v>191</v>
      </c>
      <c r="D201" s="35" t="s">
        <v>269</v>
      </c>
      <c r="E201" s="4">
        <v>10</v>
      </c>
      <c r="F201" s="42">
        <v>1500</v>
      </c>
      <c r="G201" s="4">
        <f>F201*E201</f>
        <v>15000</v>
      </c>
      <c r="H201" s="1" t="s">
        <v>383</v>
      </c>
    </row>
    <row r="202" spans="1:8" s="68" customFormat="1" ht="13.5" x14ac:dyDescent="0.25">
      <c r="A202" s="1">
        <v>163</v>
      </c>
      <c r="B202" s="8">
        <v>44411120</v>
      </c>
      <c r="C202" s="8" t="s">
        <v>192</v>
      </c>
      <c r="D202" s="16" t="s">
        <v>269</v>
      </c>
      <c r="E202" s="4">
        <v>20</v>
      </c>
      <c r="F202" s="42">
        <v>3500</v>
      </c>
      <c r="G202" s="4">
        <f>F202*E202</f>
        <v>70000</v>
      </c>
      <c r="H202" s="1" t="s">
        <v>383</v>
      </c>
    </row>
    <row r="203" spans="1:8" s="68" customFormat="1" ht="13.5" x14ac:dyDescent="0.25">
      <c r="A203" s="1">
        <v>164</v>
      </c>
      <c r="B203" s="7" t="s">
        <v>372</v>
      </c>
      <c r="C203" s="8" t="s">
        <v>388</v>
      </c>
      <c r="D203" s="16" t="s">
        <v>269</v>
      </c>
      <c r="E203" s="4">
        <v>20</v>
      </c>
      <c r="F203" s="42">
        <v>3000</v>
      </c>
      <c r="G203" s="4">
        <f>F203*E203</f>
        <v>60000</v>
      </c>
      <c r="H203" s="1" t="s">
        <v>383</v>
      </c>
    </row>
    <row r="204" spans="1:8" s="68" customFormat="1" ht="13.5" x14ac:dyDescent="0.25">
      <c r="A204" s="1">
        <v>165</v>
      </c>
      <c r="B204" s="7" t="s">
        <v>373</v>
      </c>
      <c r="C204" s="8" t="s">
        <v>374</v>
      </c>
      <c r="D204" s="16" t="s">
        <v>269</v>
      </c>
      <c r="E204" s="4">
        <v>20</v>
      </c>
      <c r="F204" s="42">
        <v>2000</v>
      </c>
      <c r="G204" s="4">
        <f>F204*E204</f>
        <v>40000</v>
      </c>
      <c r="H204" s="1" t="s">
        <v>383</v>
      </c>
    </row>
    <row r="205" spans="1:8" s="68" customFormat="1" ht="13.5" x14ac:dyDescent="0.25">
      <c r="A205" s="1">
        <v>166</v>
      </c>
      <c r="B205" s="7" t="s">
        <v>375</v>
      </c>
      <c r="C205" s="8" t="s">
        <v>376</v>
      </c>
      <c r="D205" s="16" t="s">
        <v>269</v>
      </c>
      <c r="E205" s="4">
        <v>30</v>
      </c>
      <c r="F205" s="42">
        <v>50</v>
      </c>
      <c r="G205" s="4">
        <f>F205*E205</f>
        <v>1500</v>
      </c>
      <c r="H205" s="1" t="s">
        <v>383</v>
      </c>
    </row>
    <row r="206" spans="1:8" x14ac:dyDescent="0.3">
      <c r="A206" s="1"/>
      <c r="B206" s="15" t="s">
        <v>193</v>
      </c>
      <c r="C206" s="8"/>
      <c r="D206" s="51"/>
      <c r="E206" s="4"/>
      <c r="F206" s="42"/>
      <c r="G206" s="32">
        <f>SUM(G201:G205)</f>
        <v>186500</v>
      </c>
      <c r="H206" s="51"/>
    </row>
    <row r="207" spans="1:8" x14ac:dyDescent="0.3">
      <c r="A207" s="1">
        <v>167</v>
      </c>
      <c r="B207" s="36" t="s">
        <v>195</v>
      </c>
      <c r="C207" s="7" t="s">
        <v>196</v>
      </c>
      <c r="D207" s="16" t="s">
        <v>269</v>
      </c>
      <c r="E207" s="72">
        <v>10</v>
      </c>
      <c r="F207" s="33">
        <v>5000</v>
      </c>
      <c r="G207" s="44">
        <f t="shared" ref="G207:G210" si="21">F207*E207</f>
        <v>50000</v>
      </c>
      <c r="H207" s="1" t="s">
        <v>383</v>
      </c>
    </row>
    <row r="208" spans="1:8" x14ac:dyDescent="0.3">
      <c r="A208" s="1">
        <v>168</v>
      </c>
      <c r="B208" s="36" t="s">
        <v>197</v>
      </c>
      <c r="C208" s="36" t="s">
        <v>389</v>
      </c>
      <c r="D208" s="16" t="s">
        <v>269</v>
      </c>
      <c r="E208" s="72">
        <v>10</v>
      </c>
      <c r="F208" s="33">
        <v>1300</v>
      </c>
      <c r="G208" s="44">
        <f t="shared" si="21"/>
        <v>13000</v>
      </c>
      <c r="H208" s="1" t="s">
        <v>383</v>
      </c>
    </row>
    <row r="209" spans="1:8" x14ac:dyDescent="0.3">
      <c r="A209" s="1">
        <v>169</v>
      </c>
      <c r="B209" s="36" t="s">
        <v>197</v>
      </c>
      <c r="C209" s="36" t="s">
        <v>390</v>
      </c>
      <c r="D209" s="16" t="s">
        <v>269</v>
      </c>
      <c r="E209" s="72">
        <v>30</v>
      </c>
      <c r="F209" s="33">
        <v>600</v>
      </c>
      <c r="G209" s="44">
        <f t="shared" ref="G209" si="22">F209*E209</f>
        <v>18000</v>
      </c>
      <c r="H209" s="1" t="s">
        <v>383</v>
      </c>
    </row>
    <row r="210" spans="1:8" x14ac:dyDescent="0.3">
      <c r="A210" s="1">
        <v>170</v>
      </c>
      <c r="B210" s="9" t="s">
        <v>194</v>
      </c>
      <c r="C210" s="36" t="s">
        <v>198</v>
      </c>
      <c r="D210" s="16" t="s">
        <v>269</v>
      </c>
      <c r="E210" s="73" t="s">
        <v>377</v>
      </c>
      <c r="F210" s="53" t="s">
        <v>206</v>
      </c>
      <c r="G210" s="4">
        <f t="shared" si="21"/>
        <v>120</v>
      </c>
      <c r="H210" s="1" t="s">
        <v>383</v>
      </c>
    </row>
    <row r="211" spans="1:8" x14ac:dyDescent="0.3">
      <c r="A211" s="1"/>
      <c r="B211" s="15" t="s">
        <v>27</v>
      </c>
      <c r="C211" s="7"/>
      <c r="D211" s="51"/>
      <c r="E211" s="4"/>
      <c r="F211" s="42"/>
      <c r="G211" s="32">
        <f>SUM(G207:G210)</f>
        <v>81120</v>
      </c>
      <c r="H211" s="51"/>
    </row>
    <row r="212" spans="1:8" x14ac:dyDescent="0.3">
      <c r="A212" s="1"/>
      <c r="B212" s="15" t="s">
        <v>204</v>
      </c>
      <c r="C212" s="7"/>
      <c r="D212" s="51"/>
      <c r="E212" s="4"/>
      <c r="F212" s="42"/>
      <c r="G212" s="45">
        <f>G211+G206+G200+G198+G191+G187+G181+G171+G165+G163+G161+G189+G183</f>
        <v>1247270</v>
      </c>
      <c r="H212" s="51"/>
    </row>
    <row r="213" spans="1:8" x14ac:dyDescent="0.3">
      <c r="A213" s="1"/>
      <c r="B213" s="15" t="s">
        <v>380</v>
      </c>
      <c r="C213" s="7"/>
      <c r="D213" s="50"/>
      <c r="E213" s="4"/>
      <c r="F213" s="42"/>
      <c r="G213" s="4"/>
      <c r="H213" s="1"/>
    </row>
    <row r="214" spans="1:8" x14ac:dyDescent="0.3">
      <c r="A214" s="1">
        <v>171</v>
      </c>
      <c r="B214" s="2" t="s">
        <v>200</v>
      </c>
      <c r="C214" s="8" t="s">
        <v>201</v>
      </c>
      <c r="D214" s="37" t="s">
        <v>272</v>
      </c>
      <c r="E214" s="4">
        <v>2300</v>
      </c>
      <c r="F214" s="42">
        <v>414.54</v>
      </c>
      <c r="G214" s="4">
        <f>F214*E214</f>
        <v>953442</v>
      </c>
      <c r="H214" s="1" t="s">
        <v>384</v>
      </c>
    </row>
    <row r="215" spans="1:8" x14ac:dyDescent="0.3">
      <c r="A215" s="1">
        <v>172</v>
      </c>
      <c r="B215" s="9" t="s">
        <v>202</v>
      </c>
      <c r="C215" s="9" t="s">
        <v>203</v>
      </c>
      <c r="D215" s="37" t="s">
        <v>272</v>
      </c>
      <c r="E215" s="4">
        <v>2200</v>
      </c>
      <c r="F215" s="42">
        <v>434.13</v>
      </c>
      <c r="G215" s="4">
        <f>F215*E215</f>
        <v>955086</v>
      </c>
      <c r="H215" s="1" t="s">
        <v>384</v>
      </c>
    </row>
    <row r="216" spans="1:8" x14ac:dyDescent="0.3">
      <c r="A216" s="1"/>
      <c r="B216" s="15" t="s">
        <v>27</v>
      </c>
      <c r="C216" s="8"/>
      <c r="D216" s="51"/>
      <c r="E216" s="4"/>
      <c r="F216" s="4"/>
      <c r="G216" s="32">
        <f>SUM(G214:G215)</f>
        <v>1908528</v>
      </c>
      <c r="H216" s="51"/>
    </row>
    <row r="217" spans="1:8" x14ac:dyDescent="0.3">
      <c r="A217" s="1"/>
      <c r="B217" s="15" t="s">
        <v>381</v>
      </c>
      <c r="C217" s="8"/>
      <c r="D217" s="51"/>
      <c r="E217" s="4"/>
      <c r="F217" s="4"/>
      <c r="G217" s="32">
        <f>G216</f>
        <v>1908528</v>
      </c>
      <c r="H217" s="51"/>
    </row>
    <row r="218" spans="1:8" x14ac:dyDescent="0.3">
      <c r="A218" s="1"/>
      <c r="B218" s="15" t="s">
        <v>205</v>
      </c>
      <c r="C218" s="8"/>
      <c r="D218" s="50"/>
      <c r="E218" s="4"/>
      <c r="F218" s="4"/>
      <c r="G218" s="46">
        <f>G131+G217+G212+G158+G124+G87</f>
        <v>14151034.300000001</v>
      </c>
      <c r="H218" s="51"/>
    </row>
    <row r="219" spans="1:8" x14ac:dyDescent="0.3">
      <c r="A219" s="1"/>
      <c r="B219" s="15" t="s">
        <v>207</v>
      </c>
      <c r="C219" s="8"/>
      <c r="D219" s="51"/>
      <c r="E219" s="37"/>
      <c r="F219" s="16"/>
      <c r="G219" s="4"/>
      <c r="H219" s="51"/>
    </row>
    <row r="220" spans="1:8" ht="25.5" x14ac:dyDescent="0.3">
      <c r="A220" s="1">
        <v>174</v>
      </c>
      <c r="B220" s="2" t="s">
        <v>208</v>
      </c>
      <c r="C220" s="8" t="s">
        <v>209</v>
      </c>
      <c r="D220" s="37" t="s">
        <v>273</v>
      </c>
      <c r="E220" s="4">
        <v>1</v>
      </c>
      <c r="F220" s="4">
        <v>600000</v>
      </c>
      <c r="G220" s="4">
        <f>F220*E220</f>
        <v>600000</v>
      </c>
      <c r="H220" s="1" t="s">
        <v>384</v>
      </c>
    </row>
    <row r="221" spans="1:8" x14ac:dyDescent="0.3">
      <c r="A221" s="1"/>
      <c r="B221" s="15" t="s">
        <v>27</v>
      </c>
      <c r="C221" s="8"/>
      <c r="D221" s="74"/>
      <c r="E221" s="4"/>
      <c r="F221" s="4"/>
      <c r="G221" s="32">
        <f>SUM(G220)</f>
        <v>600000</v>
      </c>
      <c r="H221" s="51"/>
    </row>
    <row r="222" spans="1:8" ht="25.5" customHeight="1" x14ac:dyDescent="0.3">
      <c r="A222" s="1">
        <v>175</v>
      </c>
      <c r="B222" s="2" t="s">
        <v>210</v>
      </c>
      <c r="C222" s="54" t="s">
        <v>211</v>
      </c>
      <c r="D222" s="37" t="s">
        <v>273</v>
      </c>
      <c r="E222" s="44">
        <v>1</v>
      </c>
      <c r="F222" s="4">
        <v>75000</v>
      </c>
      <c r="G222" s="4">
        <f>F222*E222</f>
        <v>75000</v>
      </c>
      <c r="H222" s="1" t="s">
        <v>383</v>
      </c>
    </row>
    <row r="223" spans="1:8" ht="25.5" x14ac:dyDescent="0.3">
      <c r="A223" s="1">
        <v>176</v>
      </c>
      <c r="B223" s="2" t="s">
        <v>212</v>
      </c>
      <c r="C223" s="54" t="s">
        <v>213</v>
      </c>
      <c r="D223" s="37" t="s">
        <v>273</v>
      </c>
      <c r="E223" s="44">
        <v>1</v>
      </c>
      <c r="F223" s="4">
        <v>150000</v>
      </c>
      <c r="G223" s="4">
        <f>F223*E223</f>
        <v>150000</v>
      </c>
      <c r="H223" s="1" t="s">
        <v>383</v>
      </c>
    </row>
    <row r="224" spans="1:8" ht="25.5" x14ac:dyDescent="0.3">
      <c r="A224" s="1">
        <v>177</v>
      </c>
      <c r="B224" s="2" t="s">
        <v>214</v>
      </c>
      <c r="C224" s="8" t="s">
        <v>215</v>
      </c>
      <c r="D224" s="37" t="s">
        <v>273</v>
      </c>
      <c r="E224" s="4">
        <v>1</v>
      </c>
      <c r="F224" s="4">
        <v>72000</v>
      </c>
      <c r="G224" s="4">
        <f>F224*E224</f>
        <v>72000</v>
      </c>
      <c r="H224" s="1" t="s">
        <v>383</v>
      </c>
    </row>
    <row r="225" spans="1:8" ht="25.5" x14ac:dyDescent="0.3">
      <c r="A225" s="1">
        <v>178</v>
      </c>
      <c r="B225" s="13" t="s">
        <v>216</v>
      </c>
      <c r="C225" s="14" t="s">
        <v>217</v>
      </c>
      <c r="D225" s="37" t="s">
        <v>273</v>
      </c>
      <c r="E225" s="4">
        <v>1</v>
      </c>
      <c r="F225" s="4">
        <v>10000</v>
      </c>
      <c r="G225" s="4">
        <f>F225*E225</f>
        <v>10000</v>
      </c>
      <c r="H225" s="1" t="s">
        <v>383</v>
      </c>
    </row>
    <row r="226" spans="1:8" ht="18" customHeight="1" x14ac:dyDescent="0.3">
      <c r="A226" s="1"/>
      <c r="B226" s="15" t="s">
        <v>27</v>
      </c>
      <c r="C226" s="8"/>
      <c r="D226" s="50"/>
      <c r="E226" s="4"/>
      <c r="F226" s="4"/>
      <c r="G226" s="32">
        <f>SUM(G222:G225)</f>
        <v>307000</v>
      </c>
      <c r="H226" s="51"/>
    </row>
    <row r="227" spans="1:8" ht="27" customHeight="1" x14ac:dyDescent="0.3">
      <c r="A227" s="1">
        <v>176</v>
      </c>
      <c r="B227" s="2" t="s">
        <v>218</v>
      </c>
      <c r="C227" s="8" t="s">
        <v>219</v>
      </c>
      <c r="D227" s="37" t="s">
        <v>273</v>
      </c>
      <c r="E227" s="4">
        <v>1</v>
      </c>
      <c r="F227" s="4">
        <v>240000</v>
      </c>
      <c r="G227" s="4">
        <v>240000</v>
      </c>
      <c r="H227" s="1" t="s">
        <v>383</v>
      </c>
    </row>
    <row r="228" spans="1:8" ht="38.25" x14ac:dyDescent="0.3">
      <c r="A228" s="1">
        <v>177</v>
      </c>
      <c r="B228" s="11" t="s">
        <v>220</v>
      </c>
      <c r="C228" s="14" t="s">
        <v>221</v>
      </c>
      <c r="D228" s="37" t="s">
        <v>273</v>
      </c>
      <c r="E228" s="4">
        <v>1</v>
      </c>
      <c r="F228" s="4">
        <v>160000</v>
      </c>
      <c r="G228" s="4">
        <v>160000</v>
      </c>
      <c r="H228" s="1" t="s">
        <v>383</v>
      </c>
    </row>
    <row r="229" spans="1:8" x14ac:dyDescent="0.3">
      <c r="A229" s="1"/>
      <c r="B229" s="15" t="s">
        <v>27</v>
      </c>
      <c r="C229" s="8"/>
      <c r="D229" s="51"/>
      <c r="E229" s="4"/>
      <c r="F229" s="4"/>
      <c r="G229" s="32">
        <f>SUM(G227:G228)</f>
        <v>400000</v>
      </c>
      <c r="H229" s="51"/>
    </row>
    <row r="230" spans="1:8" ht="25.5" x14ac:dyDescent="0.3">
      <c r="A230" s="1">
        <v>178</v>
      </c>
      <c r="B230" s="11" t="s">
        <v>222</v>
      </c>
      <c r="C230" s="14" t="s">
        <v>223</v>
      </c>
      <c r="D230" s="37" t="s">
        <v>273</v>
      </c>
      <c r="E230" s="4">
        <v>1</v>
      </c>
      <c r="F230" s="4">
        <v>77000000</v>
      </c>
      <c r="G230" s="4">
        <f>F230*E230</f>
        <v>77000000</v>
      </c>
      <c r="H230" s="1" t="s">
        <v>384</v>
      </c>
    </row>
    <row r="231" spans="1:8" x14ac:dyDescent="0.3">
      <c r="A231" s="1"/>
      <c r="B231" s="15" t="s">
        <v>27</v>
      </c>
      <c r="C231" s="8"/>
      <c r="D231" s="51"/>
      <c r="E231" s="4"/>
      <c r="F231" s="4"/>
      <c r="G231" s="32">
        <f>SUM(G230)</f>
        <v>77000000</v>
      </c>
      <c r="H231" s="51"/>
    </row>
    <row r="232" spans="1:8" ht="24" customHeight="1" x14ac:dyDescent="0.3">
      <c r="A232" s="1">
        <v>179</v>
      </c>
      <c r="B232" s="2" t="s">
        <v>224</v>
      </c>
      <c r="C232" s="8" t="s">
        <v>225</v>
      </c>
      <c r="D232" s="37" t="s">
        <v>273</v>
      </c>
      <c r="E232" s="4">
        <v>1</v>
      </c>
      <c r="F232" s="4">
        <v>1068000</v>
      </c>
      <c r="G232" s="4">
        <v>1068000</v>
      </c>
      <c r="H232" s="1" t="s">
        <v>383</v>
      </c>
    </row>
    <row r="233" spans="1:8" x14ac:dyDescent="0.3">
      <c r="A233" s="1"/>
      <c r="B233" s="15" t="s">
        <v>27</v>
      </c>
      <c r="C233" s="8"/>
      <c r="D233" s="51"/>
      <c r="E233" s="4"/>
      <c r="F233" s="4"/>
      <c r="G233" s="32">
        <f>SUM(G232)</f>
        <v>1068000</v>
      </c>
      <c r="H233" s="51"/>
    </row>
    <row r="234" spans="1:8" x14ac:dyDescent="0.3">
      <c r="A234" s="1">
        <v>180</v>
      </c>
      <c r="B234" s="2" t="s">
        <v>226</v>
      </c>
      <c r="C234" s="8" t="s">
        <v>227</v>
      </c>
      <c r="D234" s="37" t="s">
        <v>273</v>
      </c>
      <c r="E234" s="4">
        <v>1</v>
      </c>
      <c r="F234" s="4">
        <v>4000000</v>
      </c>
      <c r="G234" s="4">
        <f>F234*E234</f>
        <v>4000000</v>
      </c>
      <c r="H234" s="1" t="s">
        <v>383</v>
      </c>
    </row>
    <row r="235" spans="1:8" ht="18" customHeight="1" x14ac:dyDescent="0.3">
      <c r="A235" s="1"/>
      <c r="B235" s="15" t="s">
        <v>27</v>
      </c>
      <c r="C235" s="8"/>
      <c r="D235" s="51"/>
      <c r="E235" s="4"/>
      <c r="F235" s="4"/>
      <c r="G235" s="32">
        <f>SUM(G234)</f>
        <v>4000000</v>
      </c>
      <c r="H235" s="51"/>
    </row>
    <row r="236" spans="1:8" x14ac:dyDescent="0.3">
      <c r="A236" s="1">
        <v>181</v>
      </c>
      <c r="B236" s="2" t="s">
        <v>228</v>
      </c>
      <c r="C236" s="8" t="s">
        <v>229</v>
      </c>
      <c r="D236" s="37" t="s">
        <v>273</v>
      </c>
      <c r="E236" s="4">
        <v>1</v>
      </c>
      <c r="F236" s="4">
        <v>9000000</v>
      </c>
      <c r="G236" s="4">
        <f>F236*E236</f>
        <v>9000000</v>
      </c>
      <c r="H236" s="1" t="s">
        <v>383</v>
      </c>
    </row>
    <row r="237" spans="1:8" x14ac:dyDescent="0.3">
      <c r="A237" s="1"/>
      <c r="B237" s="15" t="s">
        <v>27</v>
      </c>
      <c r="C237" s="8"/>
      <c r="D237" s="51"/>
      <c r="E237" s="4"/>
      <c r="F237" s="4"/>
      <c r="G237" s="32">
        <f>SUM(G236)</f>
        <v>9000000</v>
      </c>
      <c r="H237" s="51"/>
    </row>
    <row r="238" spans="1:8" x14ac:dyDescent="0.3">
      <c r="A238" s="1">
        <v>182</v>
      </c>
      <c r="B238" s="2" t="s">
        <v>230</v>
      </c>
      <c r="C238" s="8" t="s">
        <v>231</v>
      </c>
      <c r="D238" s="37" t="s">
        <v>273</v>
      </c>
      <c r="E238" s="4">
        <v>1</v>
      </c>
      <c r="F238" s="4">
        <v>8000000</v>
      </c>
      <c r="G238" s="4">
        <f>F238*E238</f>
        <v>8000000</v>
      </c>
      <c r="H238" s="1" t="s">
        <v>383</v>
      </c>
    </row>
    <row r="239" spans="1:8" x14ac:dyDescent="0.3">
      <c r="A239" s="1"/>
      <c r="B239" s="15" t="s">
        <v>27</v>
      </c>
      <c r="C239" s="8"/>
      <c r="D239" s="51"/>
      <c r="E239" s="4"/>
      <c r="F239" s="4"/>
      <c r="G239" s="32">
        <f>SUM(G238)</f>
        <v>8000000</v>
      </c>
      <c r="H239" s="51"/>
    </row>
    <row r="240" spans="1:8" x14ac:dyDescent="0.3">
      <c r="A240" s="1">
        <v>183</v>
      </c>
      <c r="B240" s="9" t="s">
        <v>232</v>
      </c>
      <c r="C240" s="8" t="s">
        <v>233</v>
      </c>
      <c r="D240" s="37" t="s">
        <v>273</v>
      </c>
      <c r="E240" s="4">
        <v>1</v>
      </c>
      <c r="F240" s="4">
        <v>95000</v>
      </c>
      <c r="G240" s="4">
        <f>F240*E240</f>
        <v>95000</v>
      </c>
      <c r="H240" s="1" t="s">
        <v>383</v>
      </c>
    </row>
    <row r="241" spans="1:8" x14ac:dyDescent="0.3">
      <c r="A241" s="47"/>
      <c r="B241" s="15" t="s">
        <v>27</v>
      </c>
      <c r="C241" s="8"/>
      <c r="D241" s="51"/>
      <c r="E241" s="4"/>
      <c r="F241" s="4"/>
      <c r="G241" s="32">
        <f>SUM(G240)</f>
        <v>95000</v>
      </c>
      <c r="H241" s="51"/>
    </row>
    <row r="242" spans="1:8" ht="27.75" customHeight="1" x14ac:dyDescent="0.3">
      <c r="A242" s="1">
        <v>184</v>
      </c>
      <c r="B242" s="2" t="s">
        <v>234</v>
      </c>
      <c r="C242" s="8" t="s">
        <v>235</v>
      </c>
      <c r="D242" s="37" t="s">
        <v>273</v>
      </c>
      <c r="E242" s="4">
        <v>1</v>
      </c>
      <c r="F242" s="4">
        <v>432000</v>
      </c>
      <c r="G242" s="4">
        <v>432000</v>
      </c>
      <c r="H242" s="1" t="s">
        <v>383</v>
      </c>
    </row>
    <row r="243" spans="1:8" x14ac:dyDescent="0.3">
      <c r="A243" s="1">
        <v>185</v>
      </c>
      <c r="B243" s="9" t="s">
        <v>236</v>
      </c>
      <c r="C243" s="10" t="s">
        <v>237</v>
      </c>
      <c r="D243" s="37" t="s">
        <v>273</v>
      </c>
      <c r="E243" s="4">
        <v>1</v>
      </c>
      <c r="F243" s="4">
        <v>100000</v>
      </c>
      <c r="G243" s="4">
        <f>F243*E243</f>
        <v>100000</v>
      </c>
      <c r="H243" s="1" t="s">
        <v>383</v>
      </c>
    </row>
    <row r="244" spans="1:8" x14ac:dyDescent="0.3">
      <c r="A244" s="47"/>
      <c r="B244" s="15" t="s">
        <v>27</v>
      </c>
      <c r="C244" s="8"/>
      <c r="D244" s="8"/>
      <c r="E244" s="4"/>
      <c r="F244" s="4"/>
      <c r="G244" s="32">
        <f>SUM(G242:G243)</f>
        <v>532000</v>
      </c>
      <c r="H244" s="51"/>
    </row>
    <row r="245" spans="1:8" ht="24" customHeight="1" x14ac:dyDescent="0.3">
      <c r="A245" s="1">
        <v>186</v>
      </c>
      <c r="B245" s="11" t="s">
        <v>238</v>
      </c>
      <c r="C245" s="14" t="s">
        <v>239</v>
      </c>
      <c r="D245" s="37" t="s">
        <v>273</v>
      </c>
      <c r="E245" s="4">
        <v>1</v>
      </c>
      <c r="F245" s="4">
        <v>720000</v>
      </c>
      <c r="G245" s="4">
        <f>F245*E245</f>
        <v>720000</v>
      </c>
      <c r="H245" s="1" t="s">
        <v>383</v>
      </c>
    </row>
    <row r="246" spans="1:8" x14ac:dyDescent="0.3">
      <c r="A246" s="1"/>
      <c r="B246" s="15" t="s">
        <v>27</v>
      </c>
      <c r="C246" s="8"/>
      <c r="D246" s="50"/>
      <c r="E246" s="4"/>
      <c r="F246" s="4"/>
      <c r="G246" s="32">
        <f>SUM(G245)</f>
        <v>720000</v>
      </c>
      <c r="H246" s="51"/>
    </row>
    <row r="247" spans="1:8" ht="18" customHeight="1" x14ac:dyDescent="0.3">
      <c r="A247" s="1">
        <v>187</v>
      </c>
      <c r="B247" s="9" t="s">
        <v>240</v>
      </c>
      <c r="C247" s="10" t="s">
        <v>241</v>
      </c>
      <c r="D247" s="37" t="s">
        <v>273</v>
      </c>
      <c r="E247" s="4">
        <v>1</v>
      </c>
      <c r="F247" s="4">
        <v>420000</v>
      </c>
      <c r="G247" s="4">
        <f>F247*E247</f>
        <v>420000</v>
      </c>
      <c r="H247" s="1" t="s">
        <v>383</v>
      </c>
    </row>
    <row r="248" spans="1:8" x14ac:dyDescent="0.3">
      <c r="A248" s="47"/>
      <c r="B248" s="15" t="s">
        <v>27</v>
      </c>
      <c r="C248" s="8"/>
      <c r="D248" s="51"/>
      <c r="E248" s="4"/>
      <c r="F248" s="4"/>
      <c r="G248" s="32">
        <f>SUM(G247)</f>
        <v>420000</v>
      </c>
      <c r="H248" s="51"/>
    </row>
    <row r="249" spans="1:8" ht="38.25" x14ac:dyDescent="0.3">
      <c r="A249" s="1">
        <v>188</v>
      </c>
      <c r="B249" s="11" t="s">
        <v>242</v>
      </c>
      <c r="C249" s="14" t="s">
        <v>243</v>
      </c>
      <c r="D249" s="37" t="s">
        <v>273</v>
      </c>
      <c r="E249" s="4">
        <v>1</v>
      </c>
      <c r="F249" s="4">
        <v>236600</v>
      </c>
      <c r="G249" s="4">
        <f>F249*E249</f>
        <v>236600</v>
      </c>
      <c r="H249" s="1" t="s">
        <v>383</v>
      </c>
    </row>
    <row r="250" spans="1:8" x14ac:dyDescent="0.3">
      <c r="A250" s="47"/>
      <c r="B250" s="15" t="s">
        <v>27</v>
      </c>
      <c r="C250" s="8"/>
      <c r="D250" s="51"/>
      <c r="E250" s="4"/>
      <c r="F250" s="4"/>
      <c r="G250" s="32">
        <f>SUM(G249)</f>
        <v>236600</v>
      </c>
      <c r="H250" s="51"/>
    </row>
    <row r="251" spans="1:8" ht="25.5" x14ac:dyDescent="0.3">
      <c r="A251" s="1">
        <v>189</v>
      </c>
      <c r="B251" s="11" t="s">
        <v>244</v>
      </c>
      <c r="C251" s="14" t="s">
        <v>245</v>
      </c>
      <c r="D251" s="37" t="s">
        <v>273</v>
      </c>
      <c r="E251" s="4">
        <v>1</v>
      </c>
      <c r="F251" s="4">
        <v>996000</v>
      </c>
      <c r="G251" s="4">
        <f>F251*E251</f>
        <v>996000</v>
      </c>
      <c r="H251" s="1" t="s">
        <v>383</v>
      </c>
    </row>
    <row r="252" spans="1:8" x14ac:dyDescent="0.3">
      <c r="A252" s="1"/>
      <c r="B252" s="15" t="s">
        <v>27</v>
      </c>
      <c r="C252" s="8"/>
      <c r="D252" s="51"/>
      <c r="E252" s="4"/>
      <c r="F252" s="4"/>
      <c r="G252" s="32">
        <f>SUM(G251)</f>
        <v>996000</v>
      </c>
      <c r="H252" s="51"/>
    </row>
    <row r="253" spans="1:8" ht="25.5" x14ac:dyDescent="0.3">
      <c r="A253" s="1">
        <v>190</v>
      </c>
      <c r="B253" s="2" t="s">
        <v>246</v>
      </c>
      <c r="C253" s="8" t="s">
        <v>247</v>
      </c>
      <c r="D253" s="37" t="s">
        <v>273</v>
      </c>
      <c r="E253" s="4">
        <v>1</v>
      </c>
      <c r="F253" s="4">
        <v>996000</v>
      </c>
      <c r="G253" s="4">
        <f>F253*E253</f>
        <v>996000</v>
      </c>
      <c r="H253" s="1" t="s">
        <v>383</v>
      </c>
    </row>
    <row r="254" spans="1:8" x14ac:dyDescent="0.3">
      <c r="A254" s="1"/>
      <c r="B254" s="15" t="s">
        <v>27</v>
      </c>
      <c r="C254" s="8"/>
      <c r="D254" s="51"/>
      <c r="E254" s="4"/>
      <c r="F254" s="4"/>
      <c r="G254" s="32">
        <f>SUM(G253)</f>
        <v>996000</v>
      </c>
      <c r="H254" s="51"/>
    </row>
    <row r="255" spans="1:8" x14ac:dyDescent="0.3">
      <c r="A255" s="1">
        <v>191</v>
      </c>
      <c r="B255" s="9" t="s">
        <v>248</v>
      </c>
      <c r="C255" s="10" t="s">
        <v>249</v>
      </c>
      <c r="D255" s="37" t="s">
        <v>273</v>
      </c>
      <c r="E255" s="4">
        <v>1</v>
      </c>
      <c r="F255" s="4">
        <v>1000000</v>
      </c>
      <c r="G255" s="4">
        <f>F255*E255</f>
        <v>1000000</v>
      </c>
      <c r="H255" s="1" t="s">
        <v>383</v>
      </c>
    </row>
    <row r="256" spans="1:8" x14ac:dyDescent="0.3">
      <c r="A256" s="1"/>
      <c r="B256" s="15" t="s">
        <v>27</v>
      </c>
      <c r="C256" s="8"/>
      <c r="D256" s="51"/>
      <c r="E256" s="4"/>
      <c r="F256" s="4"/>
      <c r="G256" s="32">
        <f>SUM(G255)</f>
        <v>1000000</v>
      </c>
      <c r="H256" s="51"/>
    </row>
    <row r="257" spans="1:8" ht="26.25" customHeight="1" x14ac:dyDescent="0.3">
      <c r="A257" s="1">
        <v>192</v>
      </c>
      <c r="B257" s="2" t="s">
        <v>250</v>
      </c>
      <c r="C257" s="8" t="s">
        <v>251</v>
      </c>
      <c r="D257" s="37" t="s">
        <v>273</v>
      </c>
      <c r="E257" s="4">
        <v>1</v>
      </c>
      <c r="F257" s="4">
        <v>950000</v>
      </c>
      <c r="G257" s="4">
        <f>F257*E257</f>
        <v>950000</v>
      </c>
      <c r="H257" s="1" t="s">
        <v>383</v>
      </c>
    </row>
    <row r="258" spans="1:8" x14ac:dyDescent="0.3">
      <c r="A258" s="1"/>
      <c r="B258" s="15" t="s">
        <v>27</v>
      </c>
      <c r="C258" s="8"/>
      <c r="D258" s="51"/>
      <c r="E258" s="4"/>
      <c r="F258" s="4"/>
      <c r="G258" s="32">
        <f>SUM(G257:G257)</f>
        <v>950000</v>
      </c>
      <c r="H258" s="51"/>
    </row>
    <row r="259" spans="1:8" ht="25.5" x14ac:dyDescent="0.3">
      <c r="A259" s="1">
        <v>193</v>
      </c>
      <c r="B259" s="7" t="s">
        <v>252</v>
      </c>
      <c r="C259" s="8" t="s">
        <v>253</v>
      </c>
      <c r="D259" s="37" t="s">
        <v>273</v>
      </c>
      <c r="E259" s="4">
        <v>1</v>
      </c>
      <c r="F259" s="4">
        <v>6500000</v>
      </c>
      <c r="G259" s="4">
        <f>F259*E259</f>
        <v>6500000</v>
      </c>
      <c r="H259" s="1" t="s">
        <v>384</v>
      </c>
    </row>
    <row r="260" spans="1:8" x14ac:dyDescent="0.3">
      <c r="A260" s="1"/>
      <c r="B260" s="15" t="s">
        <v>27</v>
      </c>
      <c r="C260" s="8"/>
      <c r="D260" s="51"/>
      <c r="E260" s="4"/>
      <c r="F260" s="4"/>
      <c r="G260" s="32">
        <f>SUM(G259)</f>
        <v>6500000</v>
      </c>
      <c r="H260" s="51"/>
    </row>
    <row r="261" spans="1:8" ht="25.5" x14ac:dyDescent="0.3">
      <c r="A261" s="1">
        <v>194</v>
      </c>
      <c r="B261" s="7" t="s">
        <v>254</v>
      </c>
      <c r="C261" s="8" t="s">
        <v>255</v>
      </c>
      <c r="D261" s="37" t="s">
        <v>273</v>
      </c>
      <c r="E261" s="4">
        <v>1</v>
      </c>
      <c r="F261" s="4">
        <v>500000</v>
      </c>
      <c r="G261" s="4">
        <f>F261*E261</f>
        <v>500000</v>
      </c>
      <c r="H261" s="1" t="s">
        <v>383</v>
      </c>
    </row>
    <row r="262" spans="1:8" x14ac:dyDescent="0.3">
      <c r="A262" s="1"/>
      <c r="B262" s="15" t="s">
        <v>27</v>
      </c>
      <c r="C262" s="8"/>
      <c r="D262" s="51"/>
      <c r="E262" s="4"/>
      <c r="F262" s="4"/>
      <c r="G262" s="32">
        <f>SUM(G261)</f>
        <v>500000</v>
      </c>
      <c r="H262" s="51"/>
    </row>
    <row r="263" spans="1:8" ht="25.5" x14ac:dyDescent="0.3">
      <c r="A263" s="1">
        <v>195</v>
      </c>
      <c r="B263" s="7" t="s">
        <v>256</v>
      </c>
      <c r="C263" s="8" t="s">
        <v>257</v>
      </c>
      <c r="D263" s="37" t="s">
        <v>273</v>
      </c>
      <c r="E263" s="4">
        <v>1</v>
      </c>
      <c r="F263" s="4">
        <v>340000</v>
      </c>
      <c r="G263" s="4">
        <f>F263*E263</f>
        <v>340000</v>
      </c>
      <c r="H263" s="1" t="s">
        <v>383</v>
      </c>
    </row>
    <row r="264" spans="1:8" x14ac:dyDescent="0.3">
      <c r="A264" s="1"/>
      <c r="B264" s="15" t="s">
        <v>27</v>
      </c>
      <c r="C264" s="8"/>
      <c r="D264" s="51"/>
      <c r="E264" s="4"/>
      <c r="F264" s="4"/>
      <c r="G264" s="32">
        <f>SUM(G263)</f>
        <v>340000</v>
      </c>
      <c r="H264" s="51"/>
    </row>
    <row r="265" spans="1:8" x14ac:dyDescent="0.3">
      <c r="A265" s="1">
        <v>196</v>
      </c>
      <c r="B265" s="2" t="s">
        <v>258</v>
      </c>
      <c r="C265" s="8" t="s">
        <v>259</v>
      </c>
      <c r="D265" s="37" t="s">
        <v>273</v>
      </c>
      <c r="E265" s="4">
        <v>1</v>
      </c>
      <c r="F265" s="4">
        <v>2400000</v>
      </c>
      <c r="G265" s="4">
        <f>F265*E265</f>
        <v>2400000</v>
      </c>
      <c r="H265" s="1" t="s">
        <v>384</v>
      </c>
    </row>
    <row r="266" spans="1:8" ht="18" customHeight="1" x14ac:dyDescent="0.3">
      <c r="A266" s="1"/>
      <c r="B266" s="15" t="s">
        <v>27</v>
      </c>
      <c r="C266" s="8"/>
      <c r="D266" s="51"/>
      <c r="E266" s="4"/>
      <c r="F266" s="4"/>
      <c r="G266" s="32">
        <f>SUM(G265)</f>
        <v>2400000</v>
      </c>
      <c r="H266" s="51"/>
    </row>
    <row r="267" spans="1:8" x14ac:dyDescent="0.3">
      <c r="A267" s="1"/>
      <c r="B267" s="15" t="s">
        <v>260</v>
      </c>
      <c r="C267" s="8"/>
      <c r="D267" s="51"/>
      <c r="E267" s="4"/>
      <c r="F267" s="4"/>
      <c r="G267" s="32">
        <f>G221+G226+G229+G231+G233+G235+G237+G239+G252+G244+G254+G258+G260+G262+G264+G266+G256+G250+G248+G246+G241</f>
        <v>116060600</v>
      </c>
      <c r="H267" s="51"/>
    </row>
    <row r="268" spans="1:8" x14ac:dyDescent="0.3">
      <c r="A268" s="1"/>
      <c r="B268" s="48" t="s">
        <v>261</v>
      </c>
      <c r="C268" s="49"/>
      <c r="D268" s="50"/>
      <c r="E268" s="32"/>
      <c r="F268" s="32"/>
      <c r="G268" s="45">
        <f>G267+G218</f>
        <v>130211634.3</v>
      </c>
      <c r="H268" s="51"/>
    </row>
  </sheetData>
  <mergeCells count="9">
    <mergeCell ref="F7:G7"/>
    <mergeCell ref="A5:G5"/>
    <mergeCell ref="A6:G6"/>
    <mergeCell ref="B10:C10"/>
    <mergeCell ref="B130:C130"/>
    <mergeCell ref="B114:C114"/>
    <mergeCell ref="B123:C123"/>
    <mergeCell ref="B128:C128"/>
    <mergeCell ref="A3:D3"/>
  </mergeCells>
  <pageMargins left="0.1574803149606299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7:C63"/>
  <sheetViews>
    <sheetView topLeftCell="A58" workbookViewId="0">
      <selection activeCell="A63" sqref="A63"/>
    </sheetView>
  </sheetViews>
  <sheetFormatPr defaultRowHeight="15" x14ac:dyDescent="0.25"/>
  <sheetData>
    <row r="57" spans="1:3" ht="15.75" thickBot="1" x14ac:dyDescent="0.3"/>
    <row r="58" spans="1:3" ht="15.75" thickBot="1" x14ac:dyDescent="0.3">
      <c r="A58" s="90">
        <v>120000</v>
      </c>
      <c r="B58">
        <f>A58*0.11</f>
        <v>13200</v>
      </c>
      <c r="C58">
        <f>A58-B58</f>
        <v>106800</v>
      </c>
    </row>
    <row r="59" spans="1:3" ht="15.75" thickBot="1" x14ac:dyDescent="0.3">
      <c r="A59" s="91">
        <v>36000</v>
      </c>
      <c r="B59">
        <f t="shared" ref="B59:B62" si="0">A59*0.11</f>
        <v>3960</v>
      </c>
      <c r="C59">
        <f t="shared" ref="C59:C62" si="1">A59-B59</f>
        <v>32040</v>
      </c>
    </row>
    <row r="60" spans="1:3" ht="15.75" thickBot="1" x14ac:dyDescent="0.3">
      <c r="A60" s="91">
        <v>50000</v>
      </c>
      <c r="B60">
        <f t="shared" si="0"/>
        <v>5500</v>
      </c>
      <c r="C60">
        <f t="shared" si="1"/>
        <v>44500</v>
      </c>
    </row>
    <row r="61" spans="1:3" ht="15.75" thickBot="1" x14ac:dyDescent="0.3">
      <c r="A61" s="91">
        <v>20000</v>
      </c>
      <c r="B61">
        <f t="shared" si="0"/>
        <v>2200</v>
      </c>
      <c r="C61">
        <f t="shared" si="1"/>
        <v>17800</v>
      </c>
    </row>
    <row r="62" spans="1:3" ht="15.75" thickBot="1" x14ac:dyDescent="0.3">
      <c r="A62" s="91">
        <v>18000</v>
      </c>
      <c r="B62">
        <f t="shared" si="0"/>
        <v>1980</v>
      </c>
      <c r="C62">
        <f t="shared" si="1"/>
        <v>16020</v>
      </c>
    </row>
    <row r="63" spans="1:3" x14ac:dyDescent="0.25">
      <c r="A63">
        <f>SUM(A58:A62)</f>
        <v>244000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https:/mul2-moh.gov.am/tasks/32998/oneclick/gnumneriplan.xlsx?token=b11ce31ea22e66ced8cd8bcd6d58f32c</cp:keywords>
  <cp:lastModifiedBy/>
  <dcterms:created xsi:type="dcterms:W3CDTF">2015-06-05T18:17:20Z</dcterms:created>
  <dcterms:modified xsi:type="dcterms:W3CDTF">2020-02-24T06:10:00Z</dcterms:modified>
</cp:coreProperties>
</file>